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D-RACUN\Desktop\FINANCIJSKI IZVJEŠTAJI\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85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G290" i="9"/>
  <c r="F290" i="9"/>
  <c r="F289" i="9"/>
  <c r="H288" i="9"/>
  <c r="G288" i="9"/>
  <c r="F288" i="9"/>
  <c r="F287" i="9"/>
  <c r="F286" i="9"/>
  <c r="H285" i="9"/>
  <c r="G285" i="9"/>
  <c r="F285" i="9"/>
  <c r="E285" i="9"/>
  <c r="B285" i="9" s="1"/>
  <c r="H284" i="9"/>
  <c r="G284" i="9"/>
  <c r="F284" i="9"/>
  <c r="H283" i="9"/>
  <c r="G283" i="9"/>
  <c r="F283" i="9"/>
  <c r="F282" i="9"/>
  <c r="H281" i="9"/>
  <c r="E281" i="9" s="1"/>
  <c r="B281" i="9" s="1"/>
  <c r="G281" i="9"/>
  <c r="F281" i="9"/>
  <c r="H280" i="9"/>
  <c r="G280" i="9"/>
  <c r="E280" i="9" s="1"/>
  <c r="B280" i="9" s="1"/>
  <c r="F280" i="9"/>
  <c r="H279" i="9"/>
  <c r="G279" i="9"/>
  <c r="F279" i="9"/>
  <c r="G278" i="9"/>
  <c r="E278" i="9" s="1"/>
  <c r="B278" i="9" s="1"/>
  <c r="F278" i="9"/>
  <c r="F275" i="9" s="1"/>
  <c r="F277" i="9"/>
  <c r="F276" i="9"/>
  <c r="L274" i="9"/>
  <c r="F274" i="9" s="1"/>
  <c r="H274" i="9"/>
  <c r="I273" i="9"/>
  <c r="H273" i="9"/>
  <c r="F273" i="9"/>
  <c r="E272" i="9"/>
  <c r="M271" i="9"/>
  <c r="F271" i="9" s="1"/>
  <c r="B271" i="9" s="1"/>
  <c r="L271" i="9"/>
  <c r="E271" i="9"/>
  <c r="M270" i="9"/>
  <c r="L270" i="9"/>
  <c r="F270" i="9" s="1"/>
  <c r="E270" i="9"/>
  <c r="B270" i="9"/>
  <c r="M269" i="9"/>
  <c r="L269" i="9"/>
  <c r="F269" i="9"/>
  <c r="E269" i="9"/>
  <c r="B269" i="9" s="1"/>
  <c r="M268" i="9"/>
  <c r="L268" i="9"/>
  <c r="F268" i="9"/>
  <c r="E268" i="9"/>
  <c r="M267" i="9"/>
  <c r="F267" i="9" s="1"/>
  <c r="B267" i="9" s="1"/>
  <c r="L267" i="9"/>
  <c r="E267" i="9"/>
  <c r="M266" i="9"/>
  <c r="L266" i="9"/>
  <c r="F266" i="9" s="1"/>
  <c r="E266" i="9"/>
  <c r="B266" i="9"/>
  <c r="M265" i="9"/>
  <c r="F265" i="9" s="1"/>
  <c r="L265" i="9"/>
  <c r="E265" i="9"/>
  <c r="B265" i="9"/>
  <c r="M264" i="9"/>
  <c r="L264" i="9"/>
  <c r="F264" i="9"/>
  <c r="E264" i="9"/>
  <c r="B264" i="9" s="1"/>
  <c r="M263" i="9"/>
  <c r="L263" i="9"/>
  <c r="F263" i="9"/>
  <c r="B263" i="9" s="1"/>
  <c r="E263" i="9"/>
  <c r="M262" i="9"/>
  <c r="L262" i="9"/>
  <c r="F262" i="9" s="1"/>
  <c r="E262" i="9"/>
  <c r="M261" i="9"/>
  <c r="L261" i="9"/>
  <c r="F261" i="9"/>
  <c r="E261" i="9"/>
  <c r="M260" i="9"/>
  <c r="L260" i="9"/>
  <c r="F260" i="9"/>
  <c r="E260" i="9"/>
  <c r="M259" i="9"/>
  <c r="L259" i="9"/>
  <c r="F259" i="9"/>
  <c r="B259" i="9" s="1"/>
  <c r="E259" i="9"/>
  <c r="M258" i="9"/>
  <c r="L258" i="9"/>
  <c r="F258" i="9" s="1"/>
  <c r="B258" i="9" s="1"/>
  <c r="E258" i="9"/>
  <c r="M257" i="9"/>
  <c r="F257" i="9" s="1"/>
  <c r="B257" i="9" s="1"/>
  <c r="L257" i="9"/>
  <c r="E257" i="9"/>
  <c r="M256" i="9"/>
  <c r="L256" i="9"/>
  <c r="F256" i="9"/>
  <c r="E256" i="9"/>
  <c r="B256" i="9" s="1"/>
  <c r="M255" i="9"/>
  <c r="F255" i="9" s="1"/>
  <c r="B255" i="9" s="1"/>
  <c r="L255" i="9"/>
  <c r="E255" i="9"/>
  <c r="M254" i="9"/>
  <c r="L254" i="9"/>
  <c r="F254" i="9" s="1"/>
  <c r="E254" i="9"/>
  <c r="B254" i="9"/>
  <c r="M253" i="9"/>
  <c r="L253" i="9"/>
  <c r="F253" i="9"/>
  <c r="E253" i="9"/>
  <c r="B253" i="9" s="1"/>
  <c r="M252" i="9"/>
  <c r="L252" i="9"/>
  <c r="F252" i="9"/>
  <c r="E252" i="9"/>
  <c r="M251" i="9"/>
  <c r="F251" i="9" s="1"/>
  <c r="B251" i="9" s="1"/>
  <c r="L251" i="9"/>
  <c r="E251" i="9"/>
  <c r="M250" i="9"/>
  <c r="L250" i="9"/>
  <c r="F250" i="9" s="1"/>
  <c r="E250" i="9"/>
  <c r="B250" i="9"/>
  <c r="M249" i="9"/>
  <c r="F249" i="9" s="1"/>
  <c r="L249" i="9"/>
  <c r="E249" i="9"/>
  <c r="B249" i="9"/>
  <c r="M248" i="9"/>
  <c r="L248" i="9"/>
  <c r="F248" i="9"/>
  <c r="E248" i="9"/>
  <c r="B248" i="9" s="1"/>
  <c r="M247" i="9"/>
  <c r="L247" i="9"/>
  <c r="F247" i="9"/>
  <c r="B247" i="9" s="1"/>
  <c r="E247" i="9"/>
  <c r="M246" i="9"/>
  <c r="L246" i="9"/>
  <c r="F246" i="9" s="1"/>
  <c r="E246" i="9"/>
  <c r="B246" i="9" s="1"/>
  <c r="M245" i="9"/>
  <c r="L245" i="9"/>
  <c r="F245" i="9"/>
  <c r="E245" i="9"/>
  <c r="M244" i="9"/>
  <c r="L244" i="9"/>
  <c r="F244" i="9" s="1"/>
  <c r="E244" i="9"/>
  <c r="M243" i="9"/>
  <c r="L243" i="9"/>
  <c r="F243" i="9" s="1"/>
  <c r="B243" i="9" s="1"/>
  <c r="E243" i="9"/>
  <c r="M242" i="9"/>
  <c r="L242" i="9"/>
  <c r="F242" i="9" s="1"/>
  <c r="B242" i="9" s="1"/>
  <c r="E242" i="9"/>
  <c r="M241" i="9"/>
  <c r="F241" i="9" s="1"/>
  <c r="B241" i="9" s="1"/>
  <c r="L241" i="9"/>
  <c r="E241" i="9"/>
  <c r="M240" i="9"/>
  <c r="L240" i="9"/>
  <c r="F240" i="9"/>
  <c r="E240" i="9"/>
  <c r="B240" i="9" s="1"/>
  <c r="M239" i="9"/>
  <c r="F239" i="9" s="1"/>
  <c r="L239" i="9"/>
  <c r="E239" i="9"/>
  <c r="B239" i="9"/>
  <c r="M238" i="9"/>
  <c r="L238" i="9"/>
  <c r="F238" i="9" s="1"/>
  <c r="E238" i="9"/>
  <c r="B238" i="9"/>
  <c r="M237" i="9"/>
  <c r="L237" i="9"/>
  <c r="F237" i="9"/>
  <c r="E237" i="9"/>
  <c r="B237" i="9" s="1"/>
  <c r="M236" i="9"/>
  <c r="L236" i="9"/>
  <c r="F236" i="9"/>
  <c r="E236" i="9"/>
  <c r="M235" i="9"/>
  <c r="F235" i="9" s="1"/>
  <c r="L235" i="9"/>
  <c r="E235" i="9"/>
  <c r="B235" i="9"/>
  <c r="M234" i="9"/>
  <c r="L234" i="9"/>
  <c r="F234" i="9" s="1"/>
  <c r="E234" i="9"/>
  <c r="B234" i="9"/>
  <c r="M233" i="9"/>
  <c r="F233" i="9" s="1"/>
  <c r="L233" i="9"/>
  <c r="E233" i="9"/>
  <c r="B233" i="9"/>
  <c r="M232" i="9"/>
  <c r="L232" i="9"/>
  <c r="F232" i="9"/>
  <c r="E232" i="9"/>
  <c r="B232" i="9" s="1"/>
  <c r="M231" i="9"/>
  <c r="L231" i="9"/>
  <c r="F231" i="9"/>
  <c r="B231" i="9" s="1"/>
  <c r="E231" i="9"/>
  <c r="M230" i="9"/>
  <c r="L230" i="9"/>
  <c r="F230" i="9" s="1"/>
  <c r="E230" i="9"/>
  <c r="M229" i="9"/>
  <c r="L229" i="9"/>
  <c r="F229" i="9"/>
  <c r="E229" i="9"/>
  <c r="M228" i="9"/>
  <c r="L228" i="9"/>
  <c r="F228" i="9"/>
  <c r="E228" i="9"/>
  <c r="M227" i="9"/>
  <c r="L227" i="9"/>
  <c r="F227" i="9"/>
  <c r="B227" i="9" s="1"/>
  <c r="E227" i="9"/>
  <c r="M226" i="9"/>
  <c r="L226" i="9"/>
  <c r="E226" i="9"/>
  <c r="H225" i="9"/>
  <c r="E225" i="9" s="1"/>
  <c r="G225" i="9"/>
  <c r="F225" i="9"/>
  <c r="B225" i="9"/>
  <c r="M224" i="9"/>
  <c r="L224" i="9"/>
  <c r="F224" i="9" s="1"/>
  <c r="E224" i="9"/>
  <c r="M223" i="9"/>
  <c r="F223" i="9" s="1"/>
  <c r="L223" i="9"/>
  <c r="E223" i="9"/>
  <c r="B223" i="9"/>
  <c r="M222" i="9"/>
  <c r="L222" i="9"/>
  <c r="F222" i="9" s="1"/>
  <c r="B222" i="9" s="1"/>
  <c r="E222" i="9"/>
  <c r="M221" i="9"/>
  <c r="L221" i="9"/>
  <c r="F221" i="9"/>
  <c r="E221" i="9"/>
  <c r="B221" i="9" s="1"/>
  <c r="M220" i="9"/>
  <c r="L220" i="9"/>
  <c r="E220" i="9"/>
  <c r="M219" i="9"/>
  <c r="L219" i="9"/>
  <c r="F219" i="9" s="1"/>
  <c r="B219" i="9" s="1"/>
  <c r="E219" i="9"/>
  <c r="M218" i="9"/>
  <c r="L218" i="9"/>
  <c r="E218" i="9"/>
  <c r="M217" i="9"/>
  <c r="L217" i="9"/>
  <c r="E217" i="9"/>
  <c r="M216" i="9"/>
  <c r="L216" i="9"/>
  <c r="E216" i="9"/>
  <c r="M215" i="9"/>
  <c r="L215" i="9"/>
  <c r="F215" i="9"/>
  <c r="B215" i="9" s="1"/>
  <c r="E215" i="9"/>
  <c r="M214" i="9"/>
  <c r="L214" i="9"/>
  <c r="F214" i="9" s="1"/>
  <c r="B214" i="9" s="1"/>
  <c r="E214" i="9"/>
  <c r="M213" i="9"/>
  <c r="L213" i="9"/>
  <c r="F213" i="9"/>
  <c r="E213" i="9"/>
  <c r="B213" i="9" s="1"/>
  <c r="L212"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G180" i="9"/>
  <c r="E180" i="9" s="1"/>
  <c r="B180" i="9" s="1"/>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G158" i="9"/>
  <c r="F158" i="9"/>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B153" i="9" s="1"/>
  <c r="F153" i="9"/>
  <c r="H152" i="9"/>
  <c r="E152" i="9" s="1"/>
  <c r="G152" i="9"/>
  <c r="F152" i="9"/>
  <c r="B152" i="9"/>
  <c r="H151" i="9"/>
  <c r="G151" i="9"/>
  <c r="F151" i="9"/>
  <c r="E151" i="9"/>
  <c r="B151" i="9" s="1"/>
  <c r="H150" i="9"/>
  <c r="G150" i="9"/>
  <c r="F150" i="9"/>
  <c r="H149" i="9"/>
  <c r="G149" i="9"/>
  <c r="F149" i="9"/>
  <c r="E149" i="9"/>
  <c r="B149" i="9" s="1"/>
  <c r="H148" i="9"/>
  <c r="G148" i="9"/>
  <c r="F148" i="9"/>
  <c r="E148" i="9"/>
  <c r="H147" i="9"/>
  <c r="G147" i="9"/>
  <c r="E147" i="9" s="1"/>
  <c r="F147" i="9"/>
  <c r="H146" i="9"/>
  <c r="G146" i="9"/>
  <c r="E146" i="9" s="1"/>
  <c r="F146" i="9"/>
  <c r="H145" i="9"/>
  <c r="G145" i="9"/>
  <c r="E145" i="9" s="1"/>
  <c r="B145" i="9" s="1"/>
  <c r="F145" i="9"/>
  <c r="H144" i="9"/>
  <c r="E144" i="9" s="1"/>
  <c r="B144" i="9" s="1"/>
  <c r="G144" i="9"/>
  <c r="F144" i="9"/>
  <c r="H143" i="9"/>
  <c r="G143" i="9"/>
  <c r="F143" i="9"/>
  <c r="E143" i="9"/>
  <c r="B143" i="9" s="1"/>
  <c r="F142" i="9"/>
  <c r="H141" i="9"/>
  <c r="G141" i="9"/>
  <c r="F141" i="9"/>
  <c r="E141" i="9"/>
  <c r="B141" i="9" s="1"/>
  <c r="H140" i="9"/>
  <c r="G140" i="9"/>
  <c r="F140" i="9"/>
  <c r="E140" i="9"/>
  <c r="H139" i="9"/>
  <c r="G139" i="9"/>
  <c r="E139" i="9" s="1"/>
  <c r="F139" i="9"/>
  <c r="H138" i="9"/>
  <c r="G138" i="9"/>
  <c r="E138" i="9" s="1"/>
  <c r="B138" i="9" s="1"/>
  <c r="F138" i="9"/>
  <c r="H137" i="9"/>
  <c r="G137" i="9"/>
  <c r="E137" i="9" s="1"/>
  <c r="B137" i="9" s="1"/>
  <c r="F137" i="9"/>
  <c r="H136" i="9"/>
  <c r="E136" i="9" s="1"/>
  <c r="G136" i="9"/>
  <c r="F136" i="9"/>
  <c r="B136" i="9"/>
  <c r="H135" i="9"/>
  <c r="G135" i="9"/>
  <c r="F135" i="9"/>
  <c r="E135" i="9"/>
  <c r="B135" i="9" s="1"/>
  <c r="H134" i="9"/>
  <c r="G134" i="9"/>
  <c r="F134" i="9"/>
  <c r="H133" i="9"/>
  <c r="G133" i="9"/>
  <c r="F133" i="9"/>
  <c r="E133" i="9"/>
  <c r="B133" i="9" s="1"/>
  <c r="H132" i="9"/>
  <c r="G132" i="9"/>
  <c r="F132" i="9"/>
  <c r="E132" i="9"/>
  <c r="H131" i="9"/>
  <c r="G131" i="9"/>
  <c r="E131" i="9" s="1"/>
  <c r="F131" i="9"/>
  <c r="H130" i="9"/>
  <c r="G130" i="9"/>
  <c r="E130" i="9" s="1"/>
  <c r="B130" i="9" s="1"/>
  <c r="F130" i="9"/>
  <c r="H129" i="9"/>
  <c r="G129" i="9"/>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B114" i="9" s="1"/>
  <c r="F114" i="9"/>
  <c r="H113" i="9"/>
  <c r="G113" i="9"/>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F81" i="9"/>
  <c r="H80" i="9"/>
  <c r="E80" i="9" s="1"/>
  <c r="B80" i="9" s="1"/>
  <c r="G80" i="9"/>
  <c r="F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F73" i="9"/>
  <c r="H72" i="9"/>
  <c r="E72" i="9" s="1"/>
  <c r="B72" i="9" s="1"/>
  <c r="G72" i="9"/>
  <c r="F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B66" i="9" s="1"/>
  <c r="F66" i="9"/>
  <c r="H65" i="9"/>
  <c r="G65" i="9"/>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F57" i="9"/>
  <c r="H56" i="9"/>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B50" i="9" s="1"/>
  <c r="F50" i="9"/>
  <c r="H49" i="9"/>
  <c r="G49" i="9"/>
  <c r="F49" i="9"/>
  <c r="H48" i="9"/>
  <c r="E48" i="9" s="1"/>
  <c r="B48" i="9" s="1"/>
  <c r="G48" i="9"/>
  <c r="F48" i="9"/>
  <c r="H47" i="9"/>
  <c r="G47" i="9"/>
  <c r="F47" i="9"/>
  <c r="E47" i="9"/>
  <c r="B47" i="9" s="1"/>
  <c r="H46" i="9"/>
  <c r="G46" i="9"/>
  <c r="E46" i="9" s="1"/>
  <c r="B46" i="9" s="1"/>
  <c r="F46" i="9"/>
  <c r="H45" i="9"/>
  <c r="G45" i="9"/>
  <c r="E45" i="9" s="1"/>
  <c r="B45" i="9" s="1"/>
  <c r="F45" i="9"/>
  <c r="H44" i="9"/>
  <c r="G44" i="9"/>
  <c r="F44" i="9"/>
  <c r="H43" i="9"/>
  <c r="G43" i="9"/>
  <c r="F43" i="9"/>
  <c r="H42" i="9"/>
  <c r="G42" i="9"/>
  <c r="E42" i="9" s="1"/>
  <c r="B42" i="9" s="1"/>
  <c r="F42" i="9"/>
  <c r="H41" i="9"/>
  <c r="G41" i="9"/>
  <c r="F41" i="9"/>
  <c r="H40" i="9"/>
  <c r="E40" i="9" s="1"/>
  <c r="B40" i="9" s="1"/>
  <c r="G40" i="9"/>
  <c r="F40" i="9"/>
  <c r="H39" i="9"/>
  <c r="G39" i="9"/>
  <c r="F39" i="9"/>
  <c r="H38" i="9"/>
  <c r="G38" i="9"/>
  <c r="E38" i="9" s="1"/>
  <c r="B38" i="9" s="1"/>
  <c r="F38" i="9"/>
  <c r="H37" i="9"/>
  <c r="G37" i="9"/>
  <c r="F37" i="9"/>
  <c r="H36" i="9"/>
  <c r="E36" i="9" s="1"/>
  <c r="G36" i="9"/>
  <c r="F36" i="9"/>
  <c r="B36" i="9"/>
  <c r="H35" i="9"/>
  <c r="G35" i="9"/>
  <c r="F35" i="9"/>
  <c r="E35" i="9"/>
  <c r="B35" i="9" s="1"/>
  <c r="H34" i="9"/>
  <c r="G34" i="9"/>
  <c r="E34" i="9" s="1"/>
  <c r="B34" i="9" s="1"/>
  <c r="F34" i="9"/>
  <c r="H33" i="9"/>
  <c r="G33" i="9"/>
  <c r="F33" i="9"/>
  <c r="H32" i="9"/>
  <c r="E32" i="9" s="1"/>
  <c r="B32" i="9" s="1"/>
  <c r="G32" i="9"/>
  <c r="F32" i="9"/>
  <c r="H31" i="9"/>
  <c r="G31" i="9"/>
  <c r="F31" i="9"/>
  <c r="E31" i="9"/>
  <c r="B31" i="9" s="1"/>
  <c r="H30" i="9"/>
  <c r="G30" i="9"/>
  <c r="E30" i="9" s="1"/>
  <c r="B30" i="9" s="1"/>
  <c r="F30" i="9"/>
  <c r="H29" i="9"/>
  <c r="G29" i="9"/>
  <c r="F29" i="9"/>
  <c r="H28" i="9"/>
  <c r="E28" i="9" s="1"/>
  <c r="G28" i="9"/>
  <c r="F28" i="9"/>
  <c r="B28" i="9"/>
  <c r="H27" i="9"/>
  <c r="G27" i="9"/>
  <c r="F27" i="9"/>
  <c r="E27" i="9"/>
  <c r="B27" i="9" s="1"/>
  <c r="H26" i="9"/>
  <c r="G26" i="9"/>
  <c r="F26" i="9"/>
  <c r="H25" i="9"/>
  <c r="G25" i="9"/>
  <c r="F25" i="9"/>
  <c r="H24" i="9"/>
  <c r="E24" i="9" s="1"/>
  <c r="B24" i="9" s="1"/>
  <c r="G24" i="9"/>
  <c r="F24" i="9"/>
  <c r="H23" i="9"/>
  <c r="G23" i="9"/>
  <c r="F23" i="9"/>
  <c r="E23" i="9"/>
  <c r="B23" i="9" s="1"/>
  <c r="H22" i="9"/>
  <c r="G22" i="9"/>
  <c r="F22" i="9"/>
  <c r="H21" i="9"/>
  <c r="G21" i="9"/>
  <c r="E21" i="9" s="1"/>
  <c r="B21" i="9" s="1"/>
  <c r="F21" i="9"/>
  <c r="F20" i="9"/>
  <c r="F4" i="9"/>
  <c r="O3" i="9"/>
  <c r="I3" i="9"/>
  <c r="H3" i="9"/>
  <c r="G3" i="9"/>
  <c r="D101" i="8"/>
  <c r="C1576" i="1" s="1"/>
  <c r="H1576" i="1" s="1"/>
  <c r="D95" i="8"/>
  <c r="D90" i="8"/>
  <c r="D85" i="8"/>
  <c r="D80" i="8"/>
  <c r="D75" i="8"/>
  <c r="D70" i="8"/>
  <c r="D65" i="8"/>
  <c r="D60" i="8"/>
  <c r="D55" i="8"/>
  <c r="D49" i="8" s="1"/>
  <c r="D50" i="8"/>
  <c r="D44" i="8"/>
  <c r="D43" i="8" s="1"/>
  <c r="I35" i="3" s="1"/>
  <c r="D36" i="8"/>
  <c r="D26" i="8"/>
  <c r="D24" i="8" s="1"/>
  <c r="C1499" i="1" s="1"/>
  <c r="H1499" i="1" s="1"/>
  <c r="D18" i="8"/>
  <c r="D8" i="8"/>
  <c r="D6" i="8" s="1"/>
  <c r="C1481" i="1" s="1"/>
  <c r="E44" i="7"/>
  <c r="I32" i="3" s="1"/>
  <c r="D44" i="7"/>
  <c r="E39" i="7"/>
  <c r="D39" i="7"/>
  <c r="D38" i="7" s="1"/>
  <c r="E38" i="7"/>
  <c r="I31" i="3" s="1"/>
  <c r="E30" i="7"/>
  <c r="D30" i="7"/>
  <c r="D22" i="7" s="1"/>
  <c r="E23" i="7"/>
  <c r="E22" i="7" s="1"/>
  <c r="D23" i="7"/>
  <c r="E7" i="7"/>
  <c r="E6" i="7"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8" i="5" s="1"/>
  <c r="F77" i="5"/>
  <c r="F76" i="5"/>
  <c r="F75" i="5"/>
  <c r="F74" i="5"/>
  <c r="F73" i="5"/>
  <c r="F72" i="5"/>
  <c r="F71" i="5"/>
  <c r="F70"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D7" i="5" s="1"/>
  <c r="F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19" i="1" s="1"/>
  <c r="D629" i="4"/>
  <c r="F629" i="4" s="1"/>
  <c r="F628" i="4"/>
  <c r="F627" i="4"/>
  <c r="F626" i="4"/>
  <c r="E626" i="4"/>
  <c r="D626" i="4"/>
  <c r="G173" i="9" s="1"/>
  <c r="E173" i="9" s="1"/>
  <c r="B173" i="9"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E568" i="4"/>
  <c r="E567" i="4" s="1"/>
  <c r="D561" i="1" s="1"/>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E515" i="4" s="1"/>
  <c r="D509" i="1"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E466" i="4"/>
  <c r="D466" i="4"/>
  <c r="F465" i="4"/>
  <c r="F464" i="4"/>
  <c r="E463" i="4"/>
  <c r="D463" i="4"/>
  <c r="F463" i="4" s="1"/>
  <c r="F462" i="4"/>
  <c r="F461" i="4"/>
  <c r="F460" i="4"/>
  <c r="E460" i="4"/>
  <c r="E459" i="4" s="1"/>
  <c r="D453" i="1"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E644" i="4" s="1"/>
  <c r="D638" i="1" s="1"/>
  <c r="D417" i="4"/>
  <c r="E416" i="4"/>
  <c r="D416" i="4"/>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F391" i="4"/>
  <c r="E391" i="4"/>
  <c r="D391" i="4"/>
  <c r="F390" i="4"/>
  <c r="F389" i="4"/>
  <c r="F388" i="4"/>
  <c r="E388" i="4"/>
  <c r="D388" i="4"/>
  <c r="F387" i="4"/>
  <c r="F386" i="4"/>
  <c r="F385" i="4"/>
  <c r="F384" i="4"/>
  <c r="E383" i="4"/>
  <c r="D378" i="1" s="1"/>
  <c r="D383" i="4"/>
  <c r="C378" i="1"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D300" i="4"/>
  <c r="F300" i="4" s="1"/>
  <c r="E299" i="4"/>
  <c r="E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E196" i="4" s="1"/>
  <c r="D192" i="1" s="1"/>
  <c r="D202" i="4"/>
  <c r="F201" i="4"/>
  <c r="F200" i="4"/>
  <c r="F199" i="4"/>
  <c r="F198" i="4"/>
  <c r="E197" i="4"/>
  <c r="D197" i="4"/>
  <c r="F197" i="4" s="1"/>
  <c r="F195" i="4"/>
  <c r="F194" i="4"/>
  <c r="F193" i="4"/>
  <c r="F192" i="4"/>
  <c r="F191" i="4"/>
  <c r="F190" i="4"/>
  <c r="F189" i="4"/>
  <c r="E188" i="4"/>
  <c r="D184" i="1" s="1"/>
  <c r="H184" i="1" s="1"/>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E140" i="4"/>
  <c r="E139" i="4" s="1"/>
  <c r="D140" i="4"/>
  <c r="F140" i="4" s="1"/>
  <c r="F139" i="4"/>
  <c r="D139" i="4"/>
  <c r="F138" i="4"/>
  <c r="F137" i="4"/>
  <c r="F136" i="4"/>
  <c r="F135" i="4"/>
  <c r="E134" i="4"/>
  <c r="E133" i="4" s="1"/>
  <c r="D129" i="1" s="1"/>
  <c r="D134" i="4"/>
  <c r="D133" i="4" s="1"/>
  <c r="F132" i="4"/>
  <c r="F131" i="4"/>
  <c r="F130" i="4"/>
  <c r="F129" i="4"/>
  <c r="E128" i="4"/>
  <c r="D128" i="4"/>
  <c r="F128" i="4" s="1"/>
  <c r="F127" i="4"/>
  <c r="F126" i="4"/>
  <c r="E125" i="4"/>
  <c r="D125" i="4"/>
  <c r="F125" i="4" s="1"/>
  <c r="E124" i="4"/>
  <c r="D120" i="1" s="1"/>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D82" i="4" s="1"/>
  <c r="F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50" i="4" s="1"/>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8" i="4" s="1"/>
  <c r="I36" i="3"/>
  <c r="G36" i="3"/>
  <c r="B36" i="3"/>
  <c r="G35" i="3"/>
  <c r="B35" i="3"/>
  <c r="G34" i="3"/>
  <c r="B34" i="3"/>
  <c r="I33" i="3"/>
  <c r="G33" i="3"/>
  <c r="B33" i="3"/>
  <c r="H32" i="3"/>
  <c r="G32" i="3"/>
  <c r="B32" i="3"/>
  <c r="H31" i="3"/>
  <c r="G31" i="3"/>
  <c r="B31" i="3"/>
  <c r="I30" i="3"/>
  <c r="H30" i="3"/>
  <c r="G30" i="3"/>
  <c r="B30" i="3"/>
  <c r="H29" i="3"/>
  <c r="G29" i="3"/>
  <c r="B29" i="3"/>
  <c r="G28" i="3"/>
  <c r="B28" i="3"/>
  <c r="I27" i="3"/>
  <c r="G27" i="3"/>
  <c r="B27" i="3"/>
  <c r="I26" i="3"/>
  <c r="H26" i="3"/>
  <c r="G26" i="3"/>
  <c r="B26" i="3"/>
  <c r="H25" i="3"/>
  <c r="G25" i="3"/>
  <c r="B25" i="3"/>
  <c r="I24" i="3"/>
  <c r="G24" i="3"/>
  <c r="B24" i="3"/>
  <c r="I23" i="3"/>
  <c r="G23" i="3"/>
  <c r="B23" i="3"/>
  <c r="G22" i="3"/>
  <c r="B22" i="3"/>
  <c r="G21" i="3"/>
  <c r="B21" i="3"/>
  <c r="H20" i="3"/>
  <c r="G20" i="3"/>
  <c r="B20" i="3"/>
  <c r="G19" i="3"/>
  <c r="B19" i="3"/>
  <c r="G18" i="3"/>
  <c r="B18" i="3"/>
  <c r="G17" i="3"/>
  <c r="B17" i="3"/>
  <c r="G16" i="3"/>
  <c r="B16" i="3"/>
  <c r="H10" i="3" a="1"/>
  <c r="H10" i="3" s="1"/>
  <c r="L3" i="9" s="1"/>
  <c r="H1580" i="1"/>
  <c r="G1580" i="1"/>
  <c r="C1580" i="1"/>
  <c r="C1579" i="1"/>
  <c r="H1579" i="1" s="1"/>
  <c r="C1578" i="1"/>
  <c r="H1577" i="1"/>
  <c r="C1577" i="1"/>
  <c r="G1577" i="1" s="1"/>
  <c r="G1575"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C1524" i="1"/>
  <c r="C1523" i="1"/>
  <c r="H1523" i="1" s="1"/>
  <c r="C1522" i="1"/>
  <c r="C1521" i="1"/>
  <c r="G1521" i="1" s="1"/>
  <c r="H1520" i="1"/>
  <c r="G1520" i="1"/>
  <c r="C1520" i="1"/>
  <c r="H1516" i="1"/>
  <c r="G1516" i="1"/>
  <c r="C1516" i="1"/>
  <c r="C1515" i="1"/>
  <c r="H1515" i="1" s="1"/>
  <c r="C1514" i="1"/>
  <c r="H1513" i="1"/>
  <c r="C1513" i="1"/>
  <c r="G1513" i="1" s="1"/>
  <c r="H1512" i="1"/>
  <c r="G1512" i="1"/>
  <c r="C1512" i="1"/>
  <c r="C1511" i="1"/>
  <c r="H1511" i="1" s="1"/>
  <c r="C1510" i="1"/>
  <c r="C1509" i="1"/>
  <c r="G1509" i="1" s="1"/>
  <c r="H1508" i="1"/>
  <c r="G1508" i="1"/>
  <c r="C1508" i="1"/>
  <c r="C1507" i="1"/>
  <c r="H1507" i="1" s="1"/>
  <c r="C1506" i="1"/>
  <c r="H1505" i="1"/>
  <c r="C1505" i="1"/>
  <c r="G1505" i="1" s="1"/>
  <c r="H1504" i="1"/>
  <c r="C1504" i="1"/>
  <c r="G1504" i="1" s="1"/>
  <c r="C1503" i="1"/>
  <c r="H1503" i="1" s="1"/>
  <c r="C1502" i="1"/>
  <c r="H1500" i="1"/>
  <c r="G1500" i="1"/>
  <c r="C1500" i="1"/>
  <c r="C1498" i="1"/>
  <c r="H1497" i="1"/>
  <c r="C1497" i="1"/>
  <c r="G1497" i="1" s="1"/>
  <c r="H1496" i="1"/>
  <c r="G1496" i="1"/>
  <c r="C1496" i="1"/>
  <c r="C1495" i="1"/>
  <c r="H1495" i="1" s="1"/>
  <c r="C1494" i="1"/>
  <c r="H1493" i="1"/>
  <c r="C1493" i="1"/>
  <c r="G1493" i="1" s="1"/>
  <c r="C1492" i="1"/>
  <c r="H1492" i="1" s="1"/>
  <c r="C1491" i="1"/>
  <c r="H1491" i="1" s="1"/>
  <c r="C1490" i="1"/>
  <c r="H1489" i="1"/>
  <c r="C1489" i="1"/>
  <c r="G1489" i="1" s="1"/>
  <c r="H1488" i="1"/>
  <c r="G1488" i="1"/>
  <c r="C1488" i="1"/>
  <c r="C1487" i="1"/>
  <c r="H1487" i="1" s="1"/>
  <c r="C1486" i="1"/>
  <c r="C1485" i="1"/>
  <c r="G1485" i="1" s="1"/>
  <c r="C1484" i="1"/>
  <c r="G1484" i="1" s="1"/>
  <c r="C1482" i="1"/>
  <c r="C1480" i="1"/>
  <c r="H1480" i="1" s="1"/>
  <c r="D1479" i="1"/>
  <c r="C1479" i="1"/>
  <c r="H1479" i="1" s="1"/>
  <c r="G1478" i="1"/>
  <c r="D1478" i="1"/>
  <c r="H1478" i="1" s="1"/>
  <c r="C1478" i="1"/>
  <c r="D1477" i="1"/>
  <c r="C1477" i="1"/>
  <c r="H1477" i="1" s="1"/>
  <c r="G1476" i="1"/>
  <c r="D1476" i="1"/>
  <c r="H1476" i="1" s="1"/>
  <c r="C1476" i="1"/>
  <c r="D1475" i="1"/>
  <c r="H1475" i="1" s="1"/>
  <c r="C1475" i="1"/>
  <c r="D1474" i="1"/>
  <c r="C1474" i="1"/>
  <c r="J1473" i="1"/>
  <c r="D1473" i="1"/>
  <c r="H1473" i="1" s="1"/>
  <c r="C1473" i="1"/>
  <c r="D1472" i="1"/>
  <c r="C1472" i="1"/>
  <c r="J1471" i="1"/>
  <c r="D1471" i="1"/>
  <c r="H1471" i="1" s="1"/>
  <c r="C1471" i="1"/>
  <c r="G1470" i="1"/>
  <c r="D1470" i="1"/>
  <c r="H1470" i="1" s="1"/>
  <c r="C1470" i="1"/>
  <c r="D1469" i="1"/>
  <c r="H1469" i="1" s="1"/>
  <c r="C1469" i="1"/>
  <c r="H1468" i="1"/>
  <c r="D1468" i="1"/>
  <c r="C1468" i="1"/>
  <c r="D1467" i="1"/>
  <c r="H1467" i="1" s="1"/>
  <c r="C1467" i="1"/>
  <c r="H1466" i="1"/>
  <c r="D1466" i="1"/>
  <c r="C1466" i="1"/>
  <c r="D1465" i="1"/>
  <c r="H1465" i="1" s="1"/>
  <c r="C1465" i="1"/>
  <c r="H1464" i="1"/>
  <c r="D1464" i="1"/>
  <c r="C1464" i="1"/>
  <c r="D1463" i="1"/>
  <c r="H1463" i="1" s="1"/>
  <c r="C1463" i="1"/>
  <c r="H1462" i="1"/>
  <c r="D1462" i="1"/>
  <c r="C1462" i="1"/>
  <c r="D1461" i="1"/>
  <c r="C1461" i="1"/>
  <c r="G1461" i="1" s="1"/>
  <c r="G1460" i="1"/>
  <c r="D1460" i="1"/>
  <c r="H1460" i="1" s="1"/>
  <c r="C1460" i="1"/>
  <c r="D1459" i="1"/>
  <c r="C1459" i="1"/>
  <c r="H1459" i="1" s="1"/>
  <c r="G1458" i="1"/>
  <c r="I1458" i="1" s="1"/>
  <c r="D1458" i="1"/>
  <c r="H1458" i="1" s="1"/>
  <c r="C1458" i="1"/>
  <c r="D1457" i="1"/>
  <c r="C1457" i="1"/>
  <c r="H1457" i="1" s="1"/>
  <c r="G1456" i="1"/>
  <c r="D1456" i="1"/>
  <c r="H1456" i="1" s="1"/>
  <c r="C1456" i="1"/>
  <c r="D1455" i="1"/>
  <c r="C1455" i="1"/>
  <c r="H1455" i="1" s="1"/>
  <c r="D1454" i="1"/>
  <c r="C1454" i="1"/>
  <c r="G1454" i="1" s="1"/>
  <c r="H1453" i="1"/>
  <c r="D1453" i="1"/>
  <c r="C1453" i="1"/>
  <c r="G1453" i="1" s="1"/>
  <c r="J1452" i="1"/>
  <c r="G1452" i="1"/>
  <c r="I1452" i="1" s="1"/>
  <c r="D1452" i="1"/>
  <c r="H1452" i="1" s="1"/>
  <c r="C1452" i="1"/>
  <c r="H1451" i="1"/>
  <c r="D1451" i="1"/>
  <c r="C1451" i="1"/>
  <c r="J1450" i="1"/>
  <c r="G1450" i="1"/>
  <c r="I1450" i="1" s="1"/>
  <c r="D1450" i="1"/>
  <c r="H1450" i="1" s="1"/>
  <c r="C1450" i="1"/>
  <c r="H1449" i="1"/>
  <c r="D1449" i="1"/>
  <c r="C1449" i="1"/>
  <c r="J1448" i="1"/>
  <c r="G1448" i="1"/>
  <c r="I1448" i="1" s="1"/>
  <c r="D1448" i="1"/>
  <c r="H1448" i="1" s="1"/>
  <c r="C1448" i="1"/>
  <c r="H1447" i="1"/>
  <c r="D1447" i="1"/>
  <c r="C1447" i="1"/>
  <c r="J1446" i="1"/>
  <c r="G1446" i="1"/>
  <c r="I1446" i="1" s="1"/>
  <c r="D1446" i="1"/>
  <c r="H1446" i="1" s="1"/>
  <c r="C1446" i="1"/>
  <c r="H1445" i="1"/>
  <c r="G1445" i="1"/>
  <c r="D1445" i="1"/>
  <c r="C1445" i="1"/>
  <c r="J1445" i="1" s="1"/>
  <c r="J1444" i="1"/>
  <c r="D1444" i="1"/>
  <c r="C1444" i="1"/>
  <c r="H1443" i="1"/>
  <c r="G1443" i="1"/>
  <c r="I1443" i="1" s="1"/>
  <c r="D1443" i="1"/>
  <c r="C1443" i="1"/>
  <c r="J1443" i="1" s="1"/>
  <c r="J1442" i="1"/>
  <c r="D1442" i="1"/>
  <c r="C1442" i="1"/>
  <c r="H1441" i="1"/>
  <c r="G1441" i="1"/>
  <c r="I1441" i="1" s="1"/>
  <c r="D1441" i="1"/>
  <c r="C1441" i="1"/>
  <c r="J1441" i="1" s="1"/>
  <c r="J1440" i="1"/>
  <c r="D1440" i="1"/>
  <c r="C1440" i="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D1222" i="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D1215" i="1"/>
  <c r="D1214"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G1047" i="1"/>
  <c r="D1047" i="1"/>
  <c r="C1047" i="1"/>
  <c r="H1047"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D987" i="1"/>
  <c r="C987" i="1"/>
  <c r="G987" i="1" s="1"/>
  <c r="D986" i="1"/>
  <c r="C986" i="1"/>
  <c r="G986" i="1" s="1"/>
  <c r="C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H718" i="1"/>
  <c r="G718" i="1"/>
  <c r="D718" i="1"/>
  <c r="C718" i="1"/>
  <c r="D717" i="1"/>
  <c r="C717" i="1"/>
  <c r="H717" i="1" s="1"/>
  <c r="D716" i="1"/>
  <c r="G716" i="1" s="1"/>
  <c r="C716" i="1"/>
  <c r="D715" i="1"/>
  <c r="H715" i="1" s="1"/>
  <c r="C715" i="1"/>
  <c r="H714" i="1"/>
  <c r="G714" i="1"/>
  <c r="D714" i="1"/>
  <c r="C714" i="1"/>
  <c r="D713" i="1"/>
  <c r="C713" i="1"/>
  <c r="H713" i="1" s="1"/>
  <c r="H712" i="1"/>
  <c r="G712" i="1"/>
  <c r="D712" i="1"/>
  <c r="C712" i="1"/>
  <c r="D711" i="1"/>
  <c r="C711" i="1"/>
  <c r="H710" i="1"/>
  <c r="G710" i="1"/>
  <c r="D710" i="1"/>
  <c r="C710" i="1"/>
  <c r="H709" i="1"/>
  <c r="G709" i="1"/>
  <c r="D709" i="1"/>
  <c r="C709" i="1"/>
  <c r="H708" i="1"/>
  <c r="G708" i="1"/>
  <c r="D708" i="1"/>
  <c r="C708" i="1"/>
  <c r="H707" i="1"/>
  <c r="G707" i="1"/>
  <c r="D707" i="1"/>
  <c r="C707" i="1"/>
  <c r="H706" i="1"/>
  <c r="G706" i="1"/>
  <c r="D706" i="1"/>
  <c r="C706" i="1"/>
  <c r="D705" i="1"/>
  <c r="C705" i="1"/>
  <c r="H705" i="1" s="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C647" i="1"/>
  <c r="G647" i="1" s="1"/>
  <c r="H646" i="1"/>
  <c r="G646" i="1"/>
  <c r="D646" i="1"/>
  <c r="C646" i="1"/>
  <c r="D645" i="1"/>
  <c r="C645" i="1"/>
  <c r="D644" i="1"/>
  <c r="H644" i="1" s="1"/>
  <c r="C644" i="1"/>
  <c r="D643" i="1"/>
  <c r="H643" i="1" s="1"/>
  <c r="C643" i="1"/>
  <c r="D642" i="1"/>
  <c r="C642" i="1"/>
  <c r="D641" i="1"/>
  <c r="C641" i="1"/>
  <c r="D632" i="1"/>
  <c r="C632" i="1"/>
  <c r="H632" i="1" s="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G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H453" i="1"/>
  <c r="C453" i="1"/>
  <c r="G453" i="1" s="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C412" i="1"/>
  <c r="D411" i="1"/>
  <c r="G406" i="1"/>
  <c r="D406" i="1"/>
  <c r="C406" i="1"/>
  <c r="D405" i="1"/>
  <c r="C405" i="1"/>
  <c r="D404" i="1"/>
  <c r="C404" i="1"/>
  <c r="G404" i="1" s="1"/>
  <c r="G401" i="1"/>
  <c r="D401" i="1"/>
  <c r="H401" i="1" s="1"/>
  <c r="C401" i="1"/>
  <c r="G400" i="1"/>
  <c r="D400" i="1"/>
  <c r="H400" i="1" s="1"/>
  <c r="C400" i="1"/>
  <c r="G399" i="1"/>
  <c r="D399" i="1"/>
  <c r="H399" i="1" s="1"/>
  <c r="C399" i="1"/>
  <c r="D398" i="1"/>
  <c r="C398" i="1"/>
  <c r="G398" i="1" s="1"/>
  <c r="D397" i="1"/>
  <c r="C397" i="1"/>
  <c r="G397" i="1" s="1"/>
  <c r="G396" i="1"/>
  <c r="D396" i="1"/>
  <c r="H396" i="1" s="1"/>
  <c r="C396" i="1"/>
  <c r="G395" i="1"/>
  <c r="D395" i="1"/>
  <c r="H395" i="1" s="1"/>
  <c r="C395" i="1"/>
  <c r="G394" i="1"/>
  <c r="D394" i="1"/>
  <c r="H394" i="1" s="1"/>
  <c r="C394" i="1"/>
  <c r="G393" i="1"/>
  <c r="D393" i="1"/>
  <c r="H393" i="1" s="1"/>
  <c r="C393" i="1"/>
  <c r="G392" i="1"/>
  <c r="D392" i="1"/>
  <c r="H392" i="1" s="1"/>
  <c r="C392" i="1"/>
  <c r="G391" i="1"/>
  <c r="D391" i="1"/>
  <c r="H391" i="1" s="1"/>
  <c r="C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G379" i="1"/>
  <c r="D379" i="1"/>
  <c r="C379"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G371" i="1"/>
  <c r="D371" i="1"/>
  <c r="C371" i="1"/>
  <c r="G370" i="1"/>
  <c r="D370" i="1"/>
  <c r="H370" i="1" s="1"/>
  <c r="C370" i="1"/>
  <c r="G369" i="1"/>
  <c r="D369" i="1"/>
  <c r="H369" i="1" s="1"/>
  <c r="C369" i="1"/>
  <c r="G368" i="1"/>
  <c r="D368" i="1"/>
  <c r="H368" i="1" s="1"/>
  <c r="C368" i="1"/>
  <c r="G367" i="1"/>
  <c r="D367" i="1"/>
  <c r="H367" i="1" s="1"/>
  <c r="C367" i="1"/>
  <c r="D366" i="1"/>
  <c r="H366" i="1" s="1"/>
  <c r="C366" i="1"/>
  <c r="D365" i="1"/>
  <c r="C365" i="1"/>
  <c r="G363" i="1"/>
  <c r="D363" i="1"/>
  <c r="H363" i="1" s="1"/>
  <c r="C363" i="1"/>
  <c r="G362" i="1"/>
  <c r="D362" i="1"/>
  <c r="H362" i="1" s="1"/>
  <c r="C362" i="1"/>
  <c r="G361" i="1"/>
  <c r="D361" i="1"/>
  <c r="H361" i="1" s="1"/>
  <c r="C361" i="1"/>
  <c r="G360" i="1"/>
  <c r="D360" i="1"/>
  <c r="H360" i="1" s="1"/>
  <c r="C360" i="1"/>
  <c r="G359" i="1"/>
  <c r="D359" i="1"/>
  <c r="H359" i="1" s="1"/>
  <c r="C359"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G344" i="1"/>
  <c r="D344" i="1"/>
  <c r="H344" i="1" s="1"/>
  <c r="C344" i="1"/>
  <c r="G343" i="1"/>
  <c r="D343" i="1"/>
  <c r="H343" i="1" s="1"/>
  <c r="C343" i="1"/>
  <c r="G342" i="1"/>
  <c r="D342" i="1"/>
  <c r="H342" i="1" s="1"/>
  <c r="C342" i="1"/>
  <c r="G341" i="1"/>
  <c r="D341" i="1"/>
  <c r="H341" i="1" s="1"/>
  <c r="C341" i="1"/>
  <c r="G340" i="1"/>
  <c r="D340" i="1"/>
  <c r="H340" i="1" s="1"/>
  <c r="C340" i="1"/>
  <c r="G339" i="1"/>
  <c r="D339" i="1"/>
  <c r="H339" i="1" s="1"/>
  <c r="C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G306" i="1"/>
  <c r="D306" i="1"/>
  <c r="H306" i="1" s="1"/>
  <c r="C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D294" i="1"/>
  <c r="D293" i="1"/>
  <c r="G292" i="1"/>
  <c r="D292" i="1"/>
  <c r="H292" i="1" s="1"/>
  <c r="C292" i="1"/>
  <c r="D291" i="1"/>
  <c r="G291" i="1" s="1"/>
  <c r="C291" i="1"/>
  <c r="D290" i="1"/>
  <c r="H290" i="1" s="1"/>
  <c r="C290" i="1"/>
  <c r="G289" i="1"/>
  <c r="D289" i="1"/>
  <c r="H289" i="1" s="1"/>
  <c r="C289" i="1"/>
  <c r="D288" i="1"/>
  <c r="H288" i="1" s="1"/>
  <c r="C288" i="1"/>
  <c r="G288" i="1" s="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G263" i="1"/>
  <c r="D263" i="1"/>
  <c r="H263" i="1" s="1"/>
  <c r="C263" i="1"/>
  <c r="G262" i="1"/>
  <c r="D262" i="1"/>
  <c r="H262" i="1" s="1"/>
  <c r="C262" i="1"/>
  <c r="G261" i="1"/>
  <c r="D261" i="1"/>
  <c r="H261" i="1" s="1"/>
  <c r="C261" i="1"/>
  <c r="D260" i="1"/>
  <c r="H260" i="1" s="1"/>
  <c r="C260" i="1"/>
  <c r="G259" i="1"/>
  <c r="D259" i="1"/>
  <c r="H259" i="1" s="1"/>
  <c r="C259" i="1"/>
  <c r="G258" i="1"/>
  <c r="D258" i="1"/>
  <c r="H258" i="1" s="1"/>
  <c r="C258" i="1"/>
  <c r="G257" i="1"/>
  <c r="D257" i="1"/>
  <c r="H257" i="1" s="1"/>
  <c r="C257" i="1"/>
  <c r="G256" i="1"/>
  <c r="D256" i="1"/>
  <c r="H256" i="1" s="1"/>
  <c r="C256" i="1"/>
  <c r="G255" i="1"/>
  <c r="D255" i="1"/>
  <c r="H255" i="1" s="1"/>
  <c r="C255" i="1"/>
  <c r="G254" i="1"/>
  <c r="D254" i="1"/>
  <c r="H254" i="1" s="1"/>
  <c r="C254" i="1"/>
  <c r="G253" i="1"/>
  <c r="D253" i="1"/>
  <c r="H253" i="1" s="1"/>
  <c r="C253" i="1"/>
  <c r="G252" i="1"/>
  <c r="D252" i="1"/>
  <c r="H252" i="1" s="1"/>
  <c r="C252" i="1"/>
  <c r="G251" i="1"/>
  <c r="D251" i="1"/>
  <c r="H251" i="1" s="1"/>
  <c r="C251" i="1"/>
  <c r="G250" i="1"/>
  <c r="D250" i="1"/>
  <c r="H250" i="1" s="1"/>
  <c r="C250" i="1"/>
  <c r="G249" i="1"/>
  <c r="D249" i="1"/>
  <c r="H249" i="1" s="1"/>
  <c r="C249" i="1"/>
  <c r="G248" i="1"/>
  <c r="D248" i="1"/>
  <c r="H248" i="1" s="1"/>
  <c r="C248" i="1"/>
  <c r="G247" i="1"/>
  <c r="D247" i="1"/>
  <c r="H247" i="1" s="1"/>
  <c r="C247" i="1"/>
  <c r="G246" i="1"/>
  <c r="D246" i="1"/>
  <c r="H246" i="1" s="1"/>
  <c r="C246" i="1"/>
  <c r="G245" i="1"/>
  <c r="D245" i="1"/>
  <c r="H245" i="1" s="1"/>
  <c r="C245" i="1"/>
  <c r="G244" i="1"/>
  <c r="D244" i="1"/>
  <c r="H244" i="1" s="1"/>
  <c r="C244" i="1"/>
  <c r="G243" i="1"/>
  <c r="D243" i="1"/>
  <c r="H243" i="1" s="1"/>
  <c r="C243" i="1"/>
  <c r="G242" i="1"/>
  <c r="D242" i="1"/>
  <c r="H242" i="1" s="1"/>
  <c r="C242" i="1"/>
  <c r="G241" i="1"/>
  <c r="D241" i="1"/>
  <c r="H241" i="1" s="1"/>
  <c r="C241" i="1"/>
  <c r="G240" i="1"/>
  <c r="D240" i="1"/>
  <c r="H240" i="1" s="1"/>
  <c r="C240" i="1"/>
  <c r="G239" i="1"/>
  <c r="D239" i="1"/>
  <c r="H239" i="1" s="1"/>
  <c r="C239" i="1"/>
  <c r="G238" i="1"/>
  <c r="D238" i="1"/>
  <c r="H238" i="1" s="1"/>
  <c r="C238" i="1"/>
  <c r="G237" i="1"/>
  <c r="D237" i="1"/>
  <c r="H237" i="1" s="1"/>
  <c r="C237" i="1"/>
  <c r="G236" i="1"/>
  <c r="D236" i="1"/>
  <c r="H236" i="1" s="1"/>
  <c r="C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G226" i="1"/>
  <c r="D226" i="1"/>
  <c r="H226" i="1" s="1"/>
  <c r="C226" i="1"/>
  <c r="G225" i="1"/>
  <c r="D225" i="1"/>
  <c r="H225" i="1" s="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G210" i="1"/>
  <c r="D210" i="1"/>
  <c r="C210" i="1"/>
  <c r="H210" i="1" s="1"/>
  <c r="D209" i="1"/>
  <c r="G209" i="1" s="1"/>
  <c r="C209" i="1"/>
  <c r="H209" i="1" s="1"/>
  <c r="H208" i="1"/>
  <c r="G208" i="1"/>
  <c r="D208" i="1"/>
  <c r="C208" i="1"/>
  <c r="D207" i="1"/>
  <c r="G207" i="1" s="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D189" i="1"/>
  <c r="H189" i="1" s="1"/>
  <c r="C189" i="1"/>
  <c r="H188" i="1"/>
  <c r="D188" i="1"/>
  <c r="C188" i="1"/>
  <c r="G188" i="1" s="1"/>
  <c r="D187" i="1"/>
  <c r="H187" i="1" s="1"/>
  <c r="C187" i="1"/>
  <c r="H186" i="1"/>
  <c r="G186" i="1"/>
  <c r="D186" i="1"/>
  <c r="C186" i="1"/>
  <c r="H185" i="1"/>
  <c r="G185" i="1"/>
  <c r="D185" i="1"/>
  <c r="C185" i="1"/>
  <c r="C184" i="1"/>
  <c r="H183" i="1"/>
  <c r="G183" i="1"/>
  <c r="D183" i="1"/>
  <c r="C183" i="1"/>
  <c r="H182" i="1"/>
  <c r="D182" i="1"/>
  <c r="C182" i="1"/>
  <c r="G182" i="1" s="1"/>
  <c r="D181" i="1"/>
  <c r="H181" i="1" s="1"/>
  <c r="C181" i="1"/>
  <c r="D180" i="1"/>
  <c r="C180" i="1"/>
  <c r="D179" i="1"/>
  <c r="C179" i="1"/>
  <c r="H178" i="1"/>
  <c r="G178" i="1"/>
  <c r="D178" i="1"/>
  <c r="C178" i="1"/>
  <c r="D177" i="1"/>
  <c r="C177" i="1"/>
  <c r="H177" i="1" s="1"/>
  <c r="D176" i="1"/>
  <c r="C176" i="1"/>
  <c r="D175" i="1"/>
  <c r="C175" i="1"/>
  <c r="H175" i="1" s="1"/>
  <c r="D174" i="1"/>
  <c r="C174" i="1"/>
  <c r="D172" i="1"/>
  <c r="C172" i="1"/>
  <c r="H172" i="1" s="1"/>
  <c r="H171" i="1"/>
  <c r="G171" i="1"/>
  <c r="D171" i="1"/>
  <c r="C171" i="1"/>
  <c r="D170" i="1"/>
  <c r="C170" i="1"/>
  <c r="H170" i="1" s="1"/>
  <c r="D169" i="1"/>
  <c r="C169" i="1"/>
  <c r="H169" i="1" s="1"/>
  <c r="H168" i="1"/>
  <c r="D168" i="1"/>
  <c r="C168" i="1"/>
  <c r="D167" i="1"/>
  <c r="C167" i="1"/>
  <c r="D166" i="1"/>
  <c r="C166" i="1"/>
  <c r="H166" i="1" s="1"/>
  <c r="D165" i="1"/>
  <c r="C165" i="1"/>
  <c r="H164" i="1"/>
  <c r="G164" i="1"/>
  <c r="D164" i="1"/>
  <c r="C164" i="1"/>
  <c r="D163" i="1"/>
  <c r="C163" i="1"/>
  <c r="H163" i="1" s="1"/>
  <c r="H162" i="1"/>
  <c r="G162" i="1"/>
  <c r="D162" i="1"/>
  <c r="C162" i="1"/>
  <c r="H161" i="1"/>
  <c r="D161" i="1"/>
  <c r="G161" i="1" s="1"/>
  <c r="C161" i="1"/>
  <c r="D160" i="1"/>
  <c r="D158" i="1"/>
  <c r="H158" i="1" s="1"/>
  <c r="C158" i="1"/>
  <c r="G157" i="1"/>
  <c r="D157" i="1"/>
  <c r="C157" i="1"/>
  <c r="H157" i="1" s="1"/>
  <c r="H156" i="1"/>
  <c r="G156" i="1"/>
  <c r="D156" i="1"/>
  <c r="C156" i="1"/>
  <c r="D155" i="1"/>
  <c r="G155" i="1" s="1"/>
  <c r="C155" i="1"/>
  <c r="D154" i="1"/>
  <c r="G154" i="1" s="1"/>
  <c r="C154" i="1"/>
  <c r="H153" i="1"/>
  <c r="G153" i="1"/>
  <c r="D153" i="1"/>
  <c r="C153" i="1"/>
  <c r="H152" i="1"/>
  <c r="G152" i="1"/>
  <c r="D152" i="1"/>
  <c r="C152" i="1"/>
  <c r="H151" i="1"/>
  <c r="G151" i="1"/>
  <c r="D151" i="1"/>
  <c r="C151" i="1"/>
  <c r="G150" i="1"/>
  <c r="D150" i="1"/>
  <c r="C150" i="1"/>
  <c r="H150" i="1" s="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C130"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C113" i="1"/>
  <c r="G113" i="1" s="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3" i="9" l="1"/>
  <c r="B283" i="9" s="1"/>
  <c r="H1521" i="1"/>
  <c r="C1518" i="1"/>
  <c r="C1519" i="1"/>
  <c r="H1519" i="1" s="1"/>
  <c r="E26" i="9"/>
  <c r="B26" i="9" s="1"/>
  <c r="E284" i="9"/>
  <c r="B284" i="9" s="1"/>
  <c r="G1576" i="1"/>
  <c r="G1480" i="1"/>
  <c r="H1509" i="1"/>
  <c r="C1501" i="1"/>
  <c r="G1492" i="1"/>
  <c r="H1484" i="1"/>
  <c r="H1485" i="1"/>
  <c r="C1483" i="1"/>
  <c r="H1483" i="1" s="1"/>
  <c r="G1481" i="1"/>
  <c r="H1481" i="1"/>
  <c r="H123" i="1"/>
  <c r="F177" i="4"/>
  <c r="H154" i="1"/>
  <c r="H716" i="1"/>
  <c r="G715" i="1"/>
  <c r="H711" i="1"/>
  <c r="H669" i="1"/>
  <c r="H668" i="1"/>
  <c r="E22" i="9"/>
  <c r="B22" i="9" s="1"/>
  <c r="G644" i="1"/>
  <c r="G643" i="1"/>
  <c r="H642" i="1"/>
  <c r="H645" i="1"/>
  <c r="H641" i="1"/>
  <c r="G405" i="1"/>
  <c r="E363" i="4"/>
  <c r="D358" i="1" s="1"/>
  <c r="G378" i="1"/>
  <c r="D364" i="1"/>
  <c r="G366" i="1"/>
  <c r="G365" i="1"/>
  <c r="E350" i="4"/>
  <c r="D345" i="1" s="1"/>
  <c r="F369" i="4"/>
  <c r="G290" i="1"/>
  <c r="G413" i="1"/>
  <c r="F418" i="4"/>
  <c r="G412" i="1"/>
  <c r="E643" i="4"/>
  <c r="D637" i="1" s="1"/>
  <c r="D412" i="1"/>
  <c r="F417" i="4"/>
  <c r="E273" i="9"/>
  <c r="B273" i="9" s="1"/>
  <c r="G260" i="1"/>
  <c r="F210" i="4"/>
  <c r="H206" i="1"/>
  <c r="G189" i="1"/>
  <c r="G187" i="1"/>
  <c r="G184" i="1"/>
  <c r="F220" i="9"/>
  <c r="B220" i="9" s="1"/>
  <c r="G181" i="1"/>
  <c r="H180" i="1"/>
  <c r="E43" i="9"/>
  <c r="B43" i="9" s="1"/>
  <c r="F218" i="9"/>
  <c r="B218" i="9" s="1"/>
  <c r="H179" i="1"/>
  <c r="H176" i="1"/>
  <c r="H174" i="1"/>
  <c r="G168" i="1"/>
  <c r="H167" i="1"/>
  <c r="E163" i="4"/>
  <c r="D159" i="1" s="1"/>
  <c r="H165" i="1"/>
  <c r="F169" i="4"/>
  <c r="F164" i="4"/>
  <c r="G158" i="1"/>
  <c r="H155" i="1"/>
  <c r="E39" i="9"/>
  <c r="B39" i="9" s="1"/>
  <c r="F153" i="4"/>
  <c r="H131" i="1"/>
  <c r="F134" i="4"/>
  <c r="H130" i="1"/>
  <c r="F133" i="4"/>
  <c r="H121" i="1"/>
  <c r="F216" i="9"/>
  <c r="B216" i="9" s="1"/>
  <c r="F112" i="4"/>
  <c r="E37" i="9"/>
  <c r="B37" i="9" s="1"/>
  <c r="G108" i="1"/>
  <c r="H78" i="1"/>
  <c r="G78" i="1"/>
  <c r="E29" i="9"/>
  <c r="B29" i="9" s="1"/>
  <c r="H413" i="1"/>
  <c r="H406" i="1"/>
  <c r="H405" i="1"/>
  <c r="H404" i="1"/>
  <c r="D643" i="4"/>
  <c r="F643" i="4" s="1"/>
  <c r="F217" i="9"/>
  <c r="B217" i="9" s="1"/>
  <c r="G719" i="1"/>
  <c r="G717" i="1"/>
  <c r="G713" i="1"/>
  <c r="G711" i="1"/>
  <c r="G705" i="1"/>
  <c r="G669" i="1"/>
  <c r="G668" i="1"/>
  <c r="G642" i="1"/>
  <c r="G645" i="1"/>
  <c r="G641" i="1"/>
  <c r="H398" i="1"/>
  <c r="H397" i="1"/>
  <c r="H378" i="1"/>
  <c r="F383" i="4"/>
  <c r="H379" i="1"/>
  <c r="H371" i="1"/>
  <c r="C364" i="1"/>
  <c r="H365" i="1"/>
  <c r="D363" i="4"/>
  <c r="H291" i="1"/>
  <c r="F416" i="4"/>
  <c r="C411" i="1"/>
  <c r="G411" i="1" s="1"/>
  <c r="H412" i="1"/>
  <c r="E56" i="9"/>
  <c r="B56" i="9" s="1"/>
  <c r="B224" i="9"/>
  <c r="G206" i="1"/>
  <c r="E44" i="9"/>
  <c r="B44" i="9" s="1"/>
  <c r="G180" i="1"/>
  <c r="G179" i="1"/>
  <c r="G177" i="1"/>
  <c r="C173" i="1"/>
  <c r="H173" i="1" s="1"/>
  <c r="G176" i="1"/>
  <c r="G175" i="1"/>
  <c r="G174" i="1"/>
  <c r="G172" i="1"/>
  <c r="G170" i="1"/>
  <c r="G169" i="1"/>
  <c r="G167" i="1"/>
  <c r="G165" i="1"/>
  <c r="G166" i="1"/>
  <c r="G163" i="1"/>
  <c r="C160" i="1"/>
  <c r="C149" i="1"/>
  <c r="G121" i="1"/>
  <c r="G123" i="1"/>
  <c r="D106" i="4"/>
  <c r="C46" i="1"/>
  <c r="C129" i="1"/>
  <c r="H129" i="1" s="1"/>
  <c r="G130" i="1"/>
  <c r="G131"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G467" i="1"/>
  <c r="G468" i="1"/>
  <c r="G469" i="1"/>
  <c r="G470" i="1"/>
  <c r="G471" i="1"/>
  <c r="G472" i="1"/>
  <c r="G473" i="1"/>
  <c r="G474" i="1"/>
  <c r="G475" i="1"/>
  <c r="G476" i="1"/>
  <c r="G477"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454" i="1"/>
  <c r="G455" i="1"/>
  <c r="G456" i="1"/>
  <c r="G457" i="1"/>
  <c r="G458" i="1"/>
  <c r="G459" i="1"/>
  <c r="G460" i="1"/>
  <c r="G461" i="1"/>
  <c r="G462" i="1"/>
  <c r="G463" i="1"/>
  <c r="G464" i="1"/>
  <c r="G465"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631" i="1"/>
  <c r="G632" i="1"/>
  <c r="H987"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G1463" i="1"/>
  <c r="I1463" i="1" s="1"/>
  <c r="G1465" i="1"/>
  <c r="I1465" i="1" s="1"/>
  <c r="G1467" i="1"/>
  <c r="I1467" i="1" s="1"/>
  <c r="G1469" i="1"/>
  <c r="G1472" i="1"/>
  <c r="I1472" i="1" s="1"/>
  <c r="J1472" i="1"/>
  <c r="G1474" i="1"/>
  <c r="J1474" i="1"/>
  <c r="H1482" i="1"/>
  <c r="G1482" i="1"/>
  <c r="H1486" i="1"/>
  <c r="G1486" i="1"/>
  <c r="H1490" i="1"/>
  <c r="G1490" i="1"/>
  <c r="H1494" i="1"/>
  <c r="G1494" i="1"/>
  <c r="H1498" i="1"/>
  <c r="G1498" i="1"/>
  <c r="H1502" i="1"/>
  <c r="G1502" i="1"/>
  <c r="H1506" i="1"/>
  <c r="G1506" i="1"/>
  <c r="H1510" i="1"/>
  <c r="G1510" i="1"/>
  <c r="H1514" i="1"/>
  <c r="G1514" i="1"/>
  <c r="E408" i="4"/>
  <c r="D403" i="1" s="1"/>
  <c r="D1056" i="1"/>
  <c r="H1056" i="1" s="1"/>
  <c r="H1440" i="1"/>
  <c r="G1440" i="1"/>
  <c r="I1440" i="1" s="1"/>
  <c r="H1442" i="1"/>
  <c r="G1442" i="1"/>
  <c r="I1442" i="1" s="1"/>
  <c r="H1444" i="1"/>
  <c r="G1444" i="1"/>
  <c r="I1444" i="1" s="1"/>
  <c r="G1447" i="1"/>
  <c r="I1447" i="1" s="1"/>
  <c r="J1447" i="1"/>
  <c r="G1449" i="1"/>
  <c r="I1449" i="1" s="1"/>
  <c r="J1449" i="1"/>
  <c r="G1451" i="1"/>
  <c r="I1451" i="1" s="1"/>
  <c r="J1451" i="1"/>
  <c r="I1456" i="1"/>
  <c r="I1460" i="1"/>
  <c r="H1461" i="1"/>
  <c r="J1463" i="1"/>
  <c r="J1465" i="1"/>
  <c r="J1467" i="1"/>
  <c r="I1476" i="1"/>
  <c r="I1478" i="1"/>
  <c r="G1523" i="1"/>
  <c r="G1527" i="1"/>
  <c r="G1531" i="1"/>
  <c r="G1535" i="1"/>
  <c r="G1539" i="1"/>
  <c r="G1543" i="1"/>
  <c r="G1547" i="1"/>
  <c r="G1551" i="1"/>
  <c r="G1555" i="1"/>
  <c r="G1559" i="1"/>
  <c r="G1563" i="1"/>
  <c r="G1567" i="1"/>
  <c r="G1571" i="1"/>
  <c r="G1579" i="1"/>
  <c r="H1454" i="1"/>
  <c r="J1456" i="1"/>
  <c r="J1458" i="1"/>
  <c r="J1460" i="1"/>
  <c r="G1462" i="1"/>
  <c r="I1462" i="1" s="1"/>
  <c r="J1462" i="1"/>
  <c r="G1464" i="1"/>
  <c r="I1464" i="1" s="1"/>
  <c r="J1464" i="1"/>
  <c r="G1466" i="1"/>
  <c r="I1466" i="1" s="1"/>
  <c r="J1466" i="1"/>
  <c r="G1468" i="1"/>
  <c r="I1468" i="1" s="1"/>
  <c r="J1468" i="1"/>
  <c r="G1471" i="1"/>
  <c r="I1471" i="1" s="1"/>
  <c r="H1472" i="1"/>
  <c r="G1473" i="1"/>
  <c r="I1473" i="1" s="1"/>
  <c r="H1474" i="1"/>
  <c r="G1475" i="1"/>
  <c r="J1476" i="1"/>
  <c r="J1478" i="1"/>
  <c r="G1487" i="1"/>
  <c r="G1491" i="1"/>
  <c r="G1495" i="1"/>
  <c r="G1499" i="1"/>
  <c r="G1503" i="1"/>
  <c r="G1507" i="1"/>
  <c r="G1511" i="1"/>
  <c r="G1515" i="1"/>
  <c r="E6" i="4"/>
  <c r="E151" i="4"/>
  <c r="D415" i="1"/>
  <c r="E528" i="4"/>
  <c r="G1455" i="1"/>
  <c r="I1455" i="1" s="1"/>
  <c r="J1455" i="1"/>
  <c r="G1457" i="1"/>
  <c r="I1457" i="1" s="1"/>
  <c r="J1457" i="1"/>
  <c r="G1459" i="1"/>
  <c r="I1459" i="1" s="1"/>
  <c r="J1459" i="1"/>
  <c r="G1477" i="1"/>
  <c r="I1477" i="1" s="1"/>
  <c r="J1477" i="1"/>
  <c r="G1479" i="1"/>
  <c r="I1479" i="1" s="1"/>
  <c r="J1479"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I20" i="3"/>
  <c r="D985" i="1"/>
  <c r="H985" i="1" s="1"/>
  <c r="I25" i="3"/>
  <c r="D1329" i="1"/>
  <c r="G196" i="9"/>
  <c r="E196" i="9" s="1"/>
  <c r="B196" i="9" s="1"/>
  <c r="G177" i="9"/>
  <c r="E177" i="9" s="1"/>
  <c r="B177" i="9" s="1"/>
  <c r="F135" i="5"/>
  <c r="D134" i="5"/>
  <c r="G287" i="9"/>
  <c r="E287" i="9" s="1"/>
  <c r="B287" i="9" s="1"/>
  <c r="D146" i="5"/>
  <c r="F149" i="5"/>
  <c r="F115" i="6"/>
  <c r="D114" i="6"/>
  <c r="D44" i="4"/>
  <c r="D124" i="4"/>
  <c r="D152" i="4"/>
  <c r="D196" i="4"/>
  <c r="D299" i="4"/>
  <c r="D351" i="4"/>
  <c r="G201" i="9"/>
  <c r="E201" i="9" s="1"/>
  <c r="B201" i="9" s="1"/>
  <c r="G209" i="9"/>
  <c r="E209" i="9" s="1"/>
  <c r="B209" i="9" s="1"/>
  <c r="G193" i="9"/>
  <c r="E193" i="9" s="1"/>
  <c r="B193" i="9" s="1"/>
  <c r="G165" i="9"/>
  <c r="E165" i="9" s="1"/>
  <c r="B165" i="9" s="1"/>
  <c r="H165" i="9"/>
  <c r="E472" i="4"/>
  <c r="D466" i="1" s="1"/>
  <c r="D644" i="4"/>
  <c r="G289" i="9"/>
  <c r="E289" i="9" s="1"/>
  <c r="B289" i="9" s="1"/>
  <c r="F177" i="5"/>
  <c r="G292" i="9"/>
  <c r="E292" i="9" s="1"/>
  <c r="B292" i="9" s="1"/>
  <c r="F206" i="5"/>
  <c r="E141" i="6"/>
  <c r="D42" i="8"/>
  <c r="G294" i="9" s="1"/>
  <c r="E294" i="9" s="1"/>
  <c r="D7" i="4"/>
  <c r="F17" i="4"/>
  <c r="D163" i="4"/>
  <c r="D421" i="4"/>
  <c r="D472" i="4"/>
  <c r="E484" i="4"/>
  <c r="D478" i="1" s="1"/>
  <c r="G210" i="9"/>
  <c r="E210" i="9" s="1"/>
  <c r="B210" i="9" s="1"/>
  <c r="D529" i="4"/>
  <c r="D567" i="4"/>
  <c r="G286" i="9"/>
  <c r="F88" i="5"/>
  <c r="F90" i="6"/>
  <c r="D89" i="6"/>
  <c r="G204" i="9"/>
  <c r="E204" i="9" s="1"/>
  <c r="B204" i="9" s="1"/>
  <c r="G185" i="9"/>
  <c r="E185" i="9" s="1"/>
  <c r="B185" i="9" s="1"/>
  <c r="F422" i="4"/>
  <c r="F466" i="4"/>
  <c r="D484" i="4"/>
  <c r="G194" i="9"/>
  <c r="E194" i="9" s="1"/>
  <c r="B194" i="9" s="1"/>
  <c r="G202" i="9"/>
  <c r="E202" i="9" s="1"/>
  <c r="B202" i="9" s="1"/>
  <c r="G188" i="9"/>
  <c r="E188" i="9" s="1"/>
  <c r="B188" i="9" s="1"/>
  <c r="D580" i="4"/>
  <c r="D68" i="5"/>
  <c r="H286" i="9"/>
  <c r="E87" i="5"/>
  <c r="D1065" i="1" s="1"/>
  <c r="E5" i="7"/>
  <c r="F191" i="5"/>
  <c r="D190" i="5"/>
  <c r="F239" i="5"/>
  <c r="D238" i="5"/>
  <c r="F259" i="5"/>
  <c r="D258" i="5"/>
  <c r="E142" i="9"/>
  <c r="B142" i="9" s="1"/>
  <c r="D245" i="5"/>
  <c r="F250" i="5"/>
  <c r="F6" i="6"/>
  <c r="D5" i="6"/>
  <c r="B147" i="9"/>
  <c r="E25" i="9"/>
  <c r="B25" i="9" s="1"/>
  <c r="E33" i="9"/>
  <c r="B33" i="9" s="1"/>
  <c r="E41" i="9"/>
  <c r="B41" i="9" s="1"/>
  <c r="E49" i="9"/>
  <c r="B49" i="9" s="1"/>
  <c r="E57" i="9"/>
  <c r="B57" i="9" s="1"/>
  <c r="E65" i="9"/>
  <c r="B65" i="9" s="1"/>
  <c r="E73" i="9"/>
  <c r="B73" i="9" s="1"/>
  <c r="E81" i="9"/>
  <c r="B81" i="9" s="1"/>
  <c r="E89" i="9"/>
  <c r="B89" i="9" s="1"/>
  <c r="E97" i="9"/>
  <c r="B97" i="9" s="1"/>
  <c r="E105" i="9"/>
  <c r="B105" i="9" s="1"/>
  <c r="E113" i="9"/>
  <c r="B113" i="9" s="1"/>
  <c r="E121" i="9"/>
  <c r="B121" i="9" s="1"/>
  <c r="E129" i="9"/>
  <c r="B129" i="9" s="1"/>
  <c r="B132" i="9"/>
  <c r="B139" i="9"/>
  <c r="G183" i="9"/>
  <c r="E183" i="9" s="1"/>
  <c r="B183" i="9" s="1"/>
  <c r="G274" i="9"/>
  <c r="E274" i="9" s="1"/>
  <c r="B274" i="9" s="1"/>
  <c r="G174" i="9"/>
  <c r="E174" i="9" s="1"/>
  <c r="B174" i="9" s="1"/>
  <c r="G170" i="9"/>
  <c r="E170" i="9" s="1"/>
  <c r="B170" i="9" s="1"/>
  <c r="G166" i="9"/>
  <c r="E166" i="9" s="1"/>
  <c r="B166" i="9" s="1"/>
  <c r="B148" i="9"/>
  <c r="G169" i="9"/>
  <c r="E169" i="9" s="1"/>
  <c r="B169" i="9" s="1"/>
  <c r="B230" i="9"/>
  <c r="B131" i="9"/>
  <c r="B140" i="9"/>
  <c r="B146" i="9"/>
  <c r="F226" i="9"/>
  <c r="B226" i="9" s="1"/>
  <c r="B262" i="9"/>
  <c r="E279" i="9"/>
  <c r="B279" i="9" s="1"/>
  <c r="B290" i="9"/>
  <c r="M212" i="9"/>
  <c r="F212" i="9" s="1"/>
  <c r="B212"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G168" i="9"/>
  <c r="E168" i="9" s="1"/>
  <c r="B168" i="9" s="1"/>
  <c r="G172" i="9"/>
  <c r="E172" i="9" s="1"/>
  <c r="B172" i="9" s="1"/>
  <c r="G176" i="9"/>
  <c r="E176" i="9" s="1"/>
  <c r="B176" i="9" s="1"/>
  <c r="G179" i="9"/>
  <c r="E179" i="9" s="1"/>
  <c r="B179" i="9" s="1"/>
  <c r="G184" i="9"/>
  <c r="E184" i="9" s="1"/>
  <c r="B184" i="9" s="1"/>
  <c r="G187" i="9"/>
  <c r="E187" i="9" s="1"/>
  <c r="B187" i="9" s="1"/>
  <c r="G198" i="9"/>
  <c r="E198" i="9" s="1"/>
  <c r="B198" i="9" s="1"/>
  <c r="G206" i="9"/>
  <c r="E206" i="9" s="1"/>
  <c r="B206" i="9" s="1"/>
  <c r="E176" i="5"/>
  <c r="E134" i="9"/>
  <c r="B134" i="9" s="1"/>
  <c r="E150" i="9"/>
  <c r="B150" i="9" s="1"/>
  <c r="E158" i="9"/>
  <c r="B158" i="9" s="1"/>
  <c r="G167" i="9"/>
  <c r="E167" i="9" s="1"/>
  <c r="B167" i="9" s="1"/>
  <c r="G171" i="9"/>
  <c r="E171" i="9" s="1"/>
  <c r="B171" i="9" s="1"/>
  <c r="G175" i="9"/>
  <c r="E175" i="9" s="1"/>
  <c r="B175" i="9" s="1"/>
  <c r="G181" i="9"/>
  <c r="E181" i="9" s="1"/>
  <c r="B181" i="9" s="1"/>
  <c r="G189" i="9"/>
  <c r="E189" i="9" s="1"/>
  <c r="B189" i="9" s="1"/>
  <c r="G192" i="9"/>
  <c r="E192" i="9" s="1"/>
  <c r="B192" i="9" s="1"/>
  <c r="G197" i="9"/>
  <c r="E197" i="9" s="1"/>
  <c r="B197" i="9" s="1"/>
  <c r="G200" i="9"/>
  <c r="E200" i="9" s="1"/>
  <c r="B200" i="9" s="1"/>
  <c r="G205" i="9"/>
  <c r="E205" i="9" s="1"/>
  <c r="B205" i="9" s="1"/>
  <c r="G208" i="9"/>
  <c r="E208" i="9" s="1"/>
  <c r="B208" i="9" s="1"/>
  <c r="B229" i="9"/>
  <c r="B245" i="9"/>
  <c r="B261" i="9"/>
  <c r="G277" i="9"/>
  <c r="E277" i="9" s="1"/>
  <c r="B277" i="9" s="1"/>
  <c r="B228" i="9"/>
  <c r="B236" i="9"/>
  <c r="B244" i="9"/>
  <c r="B252" i="9"/>
  <c r="B260" i="9"/>
  <c r="B268" i="9"/>
  <c r="E288" i="9"/>
  <c r="B288" i="9" s="1"/>
  <c r="G1519" i="1" l="1"/>
  <c r="G1501" i="1"/>
  <c r="H1501" i="1"/>
  <c r="G1483" i="1"/>
  <c r="G364" i="1"/>
  <c r="E407" i="4"/>
  <c r="D402" i="1" s="1"/>
  <c r="C637" i="1"/>
  <c r="H364" i="1"/>
  <c r="F363" i="4"/>
  <c r="C358" i="1"/>
  <c r="H411" i="1"/>
  <c r="G173" i="1"/>
  <c r="H160" i="1"/>
  <c r="G160" i="1"/>
  <c r="H149" i="1"/>
  <c r="G149" i="1"/>
  <c r="G129" i="1"/>
  <c r="F106" i="4"/>
  <c r="C102" i="1"/>
  <c r="G46" i="1"/>
  <c r="H46" i="1"/>
  <c r="B191" i="9"/>
  <c r="F258" i="5"/>
  <c r="C1235" i="1"/>
  <c r="G291" i="9"/>
  <c r="E291" i="9" s="1"/>
  <c r="B291" i="9" s="1"/>
  <c r="F190" i="5"/>
  <c r="C1167" i="1"/>
  <c r="F529" i="4"/>
  <c r="D528" i="4"/>
  <c r="C523" i="1"/>
  <c r="D420" i="4"/>
  <c r="F421" i="4"/>
  <c r="C415" i="1"/>
  <c r="K1432" i="9"/>
  <c r="G295" i="9"/>
  <c r="E295" i="9" s="1"/>
  <c r="B295" i="9" s="1"/>
  <c r="I34" i="3"/>
  <c r="C1517" i="1"/>
  <c r="F351" i="4"/>
  <c r="D350" i="4"/>
  <c r="C346" i="1"/>
  <c r="F124" i="4"/>
  <c r="C120" i="1"/>
  <c r="F134" i="5"/>
  <c r="C1112" i="1"/>
  <c r="H1329" i="1"/>
  <c r="G1329" i="1"/>
  <c r="D522" i="1"/>
  <c r="E412" i="4"/>
  <c r="I16" i="3"/>
  <c r="D2" i="1"/>
  <c r="E68" i="5"/>
  <c r="G1056" i="1"/>
  <c r="F245" i="5"/>
  <c r="C1222" i="1"/>
  <c r="F68" i="5"/>
  <c r="D6" i="5"/>
  <c r="H21" i="3"/>
  <c r="C1046" i="1"/>
  <c r="F163" i="4"/>
  <c r="C159" i="1"/>
  <c r="B294" i="9"/>
  <c r="F644" i="4"/>
  <c r="C638" i="1"/>
  <c r="F299" i="4"/>
  <c r="D298" i="4"/>
  <c r="C294" i="1"/>
  <c r="F44" i="4"/>
  <c r="C40" i="1"/>
  <c r="E420" i="4"/>
  <c r="I22" i="3"/>
  <c r="D1153" i="1"/>
  <c r="E175" i="5"/>
  <c r="D1152" i="1" s="1"/>
  <c r="G299" i="9"/>
  <c r="E299" i="9" s="1"/>
  <c r="F5" i="6"/>
  <c r="H24" i="3"/>
  <c r="D141" i="6"/>
  <c r="C1299" i="1"/>
  <c r="D237" i="5"/>
  <c r="F238" i="5"/>
  <c r="C1215" i="1"/>
  <c r="I29" i="3"/>
  <c r="D1436" i="1"/>
  <c r="F580" i="4"/>
  <c r="C574" i="1"/>
  <c r="F484" i="4"/>
  <c r="C478" i="1"/>
  <c r="E286" i="9"/>
  <c r="B286" i="9" s="1"/>
  <c r="G297" i="9"/>
  <c r="E297" i="9" s="1"/>
  <c r="D176" i="5"/>
  <c r="F196" i="4"/>
  <c r="C192" i="1"/>
  <c r="F146" i="5"/>
  <c r="C1124" i="1"/>
  <c r="I1474" i="1"/>
  <c r="H1065" i="1"/>
  <c r="G1065" i="1"/>
  <c r="F89" i="6"/>
  <c r="C1383" i="1"/>
  <c r="F567" i="4"/>
  <c r="C561" i="1"/>
  <c r="F472" i="4"/>
  <c r="C466" i="1"/>
  <c r="D6" i="4"/>
  <c r="F7" i="4"/>
  <c r="C3" i="1"/>
  <c r="I28" i="3"/>
  <c r="D1435" i="1"/>
  <c r="G20" i="9"/>
  <c r="H20" i="9"/>
  <c r="F152" i="4"/>
  <c r="D151" i="4"/>
  <c r="C148" i="1"/>
  <c r="F114" i="6"/>
  <c r="H27" i="3"/>
  <c r="C1408" i="1"/>
  <c r="I17" i="3"/>
  <c r="E289" i="4"/>
  <c r="E290" i="4" s="1"/>
  <c r="D286" i="1" s="1"/>
  <c r="D147" i="1"/>
  <c r="G985" i="1"/>
  <c r="E293" i="9" l="1"/>
  <c r="H637" i="1"/>
  <c r="G637" i="1"/>
  <c r="G358" i="1"/>
  <c r="H358" i="1"/>
  <c r="G102" i="1"/>
  <c r="H102" i="1"/>
  <c r="H1124" i="1"/>
  <c r="G1124" i="1"/>
  <c r="D175" i="5"/>
  <c r="F176" i="5"/>
  <c r="H22" i="3"/>
  <c r="C1153" i="1"/>
  <c r="H1299" i="1"/>
  <c r="G1299" i="1"/>
  <c r="H148" i="1"/>
  <c r="G148" i="1"/>
  <c r="E20" i="9"/>
  <c r="H561" i="1"/>
  <c r="G561" i="1"/>
  <c r="B297" i="9"/>
  <c r="E296" i="9"/>
  <c r="I10" i="3" s="1"/>
  <c r="H574" i="1"/>
  <c r="G574" i="1"/>
  <c r="G1215" i="1"/>
  <c r="H1215" i="1"/>
  <c r="F141" i="6"/>
  <c r="H28" i="3"/>
  <c r="C1435" i="1"/>
  <c r="E635" i="4"/>
  <c r="D629" i="1" s="1"/>
  <c r="D414" i="1"/>
  <c r="D407" i="4"/>
  <c r="F298" i="4"/>
  <c r="C293" i="1"/>
  <c r="H1112" i="1"/>
  <c r="G1112" i="1"/>
  <c r="H17" i="3"/>
  <c r="D289" i="4"/>
  <c r="D290" i="4" s="1"/>
  <c r="F151" i="4"/>
  <c r="C147" i="1"/>
  <c r="G40" i="1"/>
  <c r="H40" i="1"/>
  <c r="E636" i="4"/>
  <c r="D630" i="1" s="1"/>
  <c r="D408" i="4"/>
  <c r="F350" i="4"/>
  <c r="C345" i="1"/>
  <c r="D635" i="4"/>
  <c r="F420" i="4"/>
  <c r="C414" i="1"/>
  <c r="H1167" i="1"/>
  <c r="G1167" i="1"/>
  <c r="H3" i="1"/>
  <c r="G3" i="1"/>
  <c r="G1222" i="1"/>
  <c r="H1222" i="1"/>
  <c r="H346" i="1"/>
  <c r="G346" i="1"/>
  <c r="H1235" i="1"/>
  <c r="G1235" i="1"/>
  <c r="H1408" i="1"/>
  <c r="G1408" i="1"/>
  <c r="D412" i="4"/>
  <c r="F6" i="4"/>
  <c r="H16" i="3"/>
  <c r="C2" i="1"/>
  <c r="H192" i="1"/>
  <c r="G192" i="1"/>
  <c r="H466" i="1"/>
  <c r="G466" i="1"/>
  <c r="G1383" i="1"/>
  <c r="H1383" i="1"/>
  <c r="H478" i="1"/>
  <c r="G478" i="1"/>
  <c r="G1436" i="1"/>
  <c r="H1436" i="1"/>
  <c r="F237" i="5"/>
  <c r="H23" i="3"/>
  <c r="C1214" i="1"/>
  <c r="H638" i="1"/>
  <c r="G638" i="1"/>
  <c r="H159" i="1"/>
  <c r="G159" i="1"/>
  <c r="G276" i="9"/>
  <c r="F6" i="5"/>
  <c r="C984" i="1"/>
  <c r="G120" i="1"/>
  <c r="H120" i="1"/>
  <c r="H523" i="1"/>
  <c r="G523" i="1"/>
  <c r="E291" i="4"/>
  <c r="D287" i="1" s="1"/>
  <c r="E413" i="4"/>
  <c r="E414" i="4" s="1"/>
  <c r="D409" i="1" s="1"/>
  <c r="D285" i="1"/>
  <c r="E298" i="9"/>
  <c r="B299" i="9"/>
  <c r="G294" i="1"/>
  <c r="H294" i="1"/>
  <c r="I21" i="3"/>
  <c r="D1046" i="1"/>
  <c r="H1046" i="1" s="1"/>
  <c r="E6" i="5"/>
  <c r="E639" i="4"/>
  <c r="D407" i="1"/>
  <c r="G1517" i="1"/>
  <c r="H1517" i="1"/>
  <c r="H11" i="3"/>
  <c r="G415" i="1"/>
  <c r="H415" i="1"/>
  <c r="F528" i="4"/>
  <c r="D636" i="4"/>
  <c r="C522" i="1"/>
  <c r="H522" i="1" l="1"/>
  <c r="G522" i="1"/>
  <c r="F408" i="4"/>
  <c r="C403" i="1"/>
  <c r="H147" i="1"/>
  <c r="G147" i="1"/>
  <c r="H293" i="1"/>
  <c r="G293" i="1"/>
  <c r="E19" i="9"/>
  <c r="B20" i="9"/>
  <c r="F635" i="4"/>
  <c r="C629" i="1"/>
  <c r="H1435" i="1"/>
  <c r="G1435" i="1"/>
  <c r="H9" i="3"/>
  <c r="F175" i="5"/>
  <c r="C1152" i="1"/>
  <c r="F636" i="4"/>
  <c r="C630" i="1"/>
  <c r="D633" i="1"/>
  <c r="H345" i="1"/>
  <c r="G345" i="1"/>
  <c r="D291" i="4"/>
  <c r="F289" i="4"/>
  <c r="D413" i="4"/>
  <c r="D414" i="4" s="1"/>
  <c r="C285" i="1"/>
  <c r="G1046" i="1"/>
  <c r="F407" i="4"/>
  <c r="C402" i="1"/>
  <c r="H1153" i="1"/>
  <c r="G1153" i="1"/>
  <c r="N3" i="9"/>
  <c r="I11" i="3"/>
  <c r="G1214" i="1"/>
  <c r="H1214" i="1"/>
  <c r="D639" i="4"/>
  <c r="F412" i="4"/>
  <c r="C407" i="1"/>
  <c r="G2" i="1"/>
  <c r="H2" i="1"/>
  <c r="F290" i="4"/>
  <c r="C286" i="1"/>
  <c r="H276" i="9"/>
  <c r="E276" i="9" s="1"/>
  <c r="D984" i="1"/>
  <c r="H984" i="1" s="1"/>
  <c r="E640" i="4"/>
  <c r="E415" i="4"/>
  <c r="D410" i="1" s="1"/>
  <c r="D408" i="1"/>
  <c r="G282" i="9"/>
  <c r="E282" i="9" s="1"/>
  <c r="B282" i="9" s="1"/>
  <c r="H414" i="1"/>
  <c r="G414" i="1"/>
  <c r="E275" i="9" l="1"/>
  <c r="B276" i="9"/>
  <c r="H402" i="1"/>
  <c r="G402" i="1"/>
  <c r="G984" i="1"/>
  <c r="H286" i="1"/>
  <c r="G286" i="1"/>
  <c r="E642" i="4"/>
  <c r="D634" i="1"/>
  <c r="H407" i="1"/>
  <c r="G407" i="1"/>
  <c r="F291" i="4"/>
  <c r="C287" i="1"/>
  <c r="E641" i="4"/>
  <c r="G629" i="1"/>
  <c r="H629" i="1"/>
  <c r="H8" i="3"/>
  <c r="G285" i="1"/>
  <c r="H285" i="1"/>
  <c r="H630" i="1"/>
  <c r="G630" i="1"/>
  <c r="K3" i="9"/>
  <c r="I9" i="3"/>
  <c r="F414" i="4"/>
  <c r="C409" i="1"/>
  <c r="D415" i="4"/>
  <c r="F413" i="4"/>
  <c r="D640" i="4"/>
  <c r="D641" i="4" s="1"/>
  <c r="C408" i="1"/>
  <c r="F639" i="4"/>
  <c r="C633" i="1"/>
  <c r="H1152" i="1"/>
  <c r="G1152" i="1"/>
  <c r="H403" i="1"/>
  <c r="G403" i="1"/>
  <c r="F415" i="4" l="1"/>
  <c r="C410" i="1"/>
  <c r="D635" i="1"/>
  <c r="E645" i="4"/>
  <c r="H633" i="1"/>
  <c r="G633" i="1"/>
  <c r="H408" i="1"/>
  <c r="G408" i="1"/>
  <c r="H409" i="1"/>
  <c r="G409" i="1"/>
  <c r="F641" i="4"/>
  <c r="C635" i="1"/>
  <c r="F640" i="4"/>
  <c r="D642" i="4"/>
  <c r="D645" i="4" s="1"/>
  <c r="C634" i="1"/>
  <c r="E646" i="4"/>
  <c r="D636" i="1"/>
  <c r="M3" i="9"/>
  <c r="I8" i="3"/>
  <c r="G287" i="1"/>
  <c r="H287" i="1"/>
  <c r="F645" i="4" l="1"/>
  <c r="H18" i="3"/>
  <c r="C639" i="1"/>
  <c r="H634" i="1"/>
  <c r="G634" i="1"/>
  <c r="I18" i="3"/>
  <c r="D639" i="1"/>
  <c r="G410" i="1"/>
  <c r="H410" i="1"/>
  <c r="F642" i="4"/>
  <c r="D646" i="4"/>
  <c r="C636" i="1"/>
  <c r="I19" i="3"/>
  <c r="D640" i="1"/>
  <c r="G635" i="1"/>
  <c r="H635" i="1"/>
  <c r="F646" i="4" l="1"/>
  <c r="H19" i="3"/>
  <c r="C640" i="1"/>
  <c r="H639" i="1"/>
  <c r="G639" i="1"/>
  <c r="H636" i="1"/>
  <c r="G636" i="1"/>
  <c r="G640" i="1" l="1"/>
  <c r="H640" i="1"/>
  <c r="H7" i="3"/>
  <c r="J3" i="9" l="1"/>
  <c r="I7" i="3"/>
  <c r="M272" i="9" l="1"/>
  <c r="L272" i="9"/>
  <c r="H18" i="9"/>
  <c r="G18" i="9"/>
  <c r="J7" i="9"/>
  <c r="I9" i="9"/>
  <c r="K6" i="9"/>
  <c r="L15" i="9"/>
  <c r="I5" i="9"/>
  <c r="G15" i="9"/>
  <c r="J9" i="9"/>
  <c r="I7" i="9"/>
  <c r="K13" i="9"/>
  <c r="I17" i="9"/>
  <c r="K10" i="9"/>
  <c r="J12" i="9"/>
  <c r="I8" i="9"/>
  <c r="G17" i="9"/>
  <c r="J8" i="9"/>
  <c r="H16" i="9"/>
  <c r="J5" i="9"/>
  <c r="K9" i="9"/>
  <c r="I12" i="9"/>
  <c r="J11" i="9"/>
  <c r="H17" i="9"/>
  <c r="L16" i="9"/>
  <c r="K11" i="9"/>
  <c r="J17" i="9"/>
  <c r="I6" i="9"/>
  <c r="K12" i="9"/>
  <c r="K5" i="9"/>
  <c r="J10" i="9"/>
  <c r="M15" i="9"/>
  <c r="K7" i="9"/>
  <c r="G16" i="9"/>
  <c r="M16" i="9"/>
  <c r="H15" i="9"/>
  <c r="I13" i="9"/>
  <c r="K8" i="9"/>
  <c r="J13" i="9"/>
  <c r="J6" i="9"/>
  <c r="I11" i="9"/>
  <c r="E13" i="9" l="1"/>
  <c r="B13" i="9" s="1"/>
  <c r="F16" i="9"/>
  <c r="E17" i="9"/>
  <c r="B17" i="9" s="1"/>
  <c r="F272" i="9"/>
  <c r="B272" i="9" s="1"/>
  <c r="E8" i="9"/>
  <c r="B8" i="9" s="1"/>
  <c r="E10" i="9"/>
  <c r="B10" i="9" s="1"/>
  <c r="E18" i="9"/>
  <c r="B18" i="9" s="1"/>
  <c r="E11" i="9"/>
  <c r="B11" i="9" s="1"/>
  <c r="E16" i="9"/>
  <c r="E7" i="9"/>
  <c r="B7" i="9" s="1"/>
  <c r="F15" i="9"/>
  <c r="E6" i="9"/>
  <c r="B6" i="9" s="1"/>
  <c r="E12" i="9"/>
  <c r="B12" i="9" s="1"/>
  <c r="E15" i="9"/>
  <c r="E9" i="9"/>
  <c r="B9" i="9" s="1"/>
  <c r="F19" i="9"/>
  <c r="E5" i="9"/>
  <c r="B16" i="9" l="1"/>
  <c r="F14" i="9"/>
  <c r="F3" i="9" s="1"/>
  <c r="B5" i="9"/>
  <c r="E4" i="9"/>
  <c r="B15"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<sst xmlns="http://schemas.openxmlformats.org/spreadsheetml/2006/main" count="4311" uniqueCount="3391">
  <si>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</si>
  <si>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</si>
  <si>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</si>
  <si>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</si>
  <si>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</si>
  <si>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</si>
  <si>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</si>
  <si>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</si>
  <si>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</si>
  <si>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</si>
  <si>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</si>
  <si>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</si>
  <si>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</si>
  <si>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</si>
  <si>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</si>
  <si>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</si>
  <si>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</si>
  <si>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</si>
  <si>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</si>
  <si>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</si>
  <si>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</si>
  <si>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</si>
  <si>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</si>
  <si>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</si>
  <si>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</si>
  <si>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</si>
  <si>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</si>
  <si>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</si>
  <si>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</si>
  <si>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</si>
  <si>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</si>
  <si>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UČENIČKI DOM IVANIĆ GRAD</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</si>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</sst>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2298197</v>
      </c>
      <c r="D2" s="6">
        <f>'PR-RAS'!E6</f>
        <v>2644409.42</v>
      </c>
      <c r="E2" s="6">
        <v>0</v>
      </c>
      <c r="F2" s="6">
        <v>0</v>
      </c>
      <c r="G2" s="7">
        <f t="shared" ref="G2:G264" si="0">(B2/1000)*(C2*1+D2*2)</f>
        <v>7587.01584</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1519232</v>
      </c>
      <c r="D46" s="1">
        <f>'PR-RAS'!E50</f>
        <v>1614049.28</v>
      </c>
      <c r="E46" s="1">
        <v>0</v>
      </c>
      <c r="F46" s="1">
        <v>0</v>
      </c>
      <c r="G46" s="2">
        <f t="shared" si="0"/>
        <v>213629.87520000001</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1519232</v>
      </c>
      <c r="D64" s="1">
        <f>'PR-RAS'!E68</f>
        <v>1614049.28</v>
      </c>
      <c r="E64" s="1">
        <v>0</v>
      </c>
      <c r="F64" s="1">
        <v>0</v>
      </c>
      <c r="G64" s="2">
        <f t="shared" si="0"/>
        <v>299081.82528000005</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1519232</v>
      </c>
      <c r="D65" s="1">
        <f>'PR-RAS'!E69</f>
        <v>1614049.28</v>
      </c>
      <c r="E65" s="1">
        <v>0</v>
      </c>
      <c r="F65" s="1">
        <v>0</v>
      </c>
      <c r="G65" s="2">
        <f t="shared" si="0"/>
        <v>303829.15584000002</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1.33</v>
      </c>
      <c r="E78" s="1">
        <v>0</v>
      </c>
      <c r="F78" s="1">
        <v>0</v>
      </c>
      <c r="G78" s="2">
        <f t="shared" si="0"/>
        <v>0.20482</v>
      </c>
      <c r="H78" s="2">
        <f t="shared" si="1"/>
        <v>0.33000000000000007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1.33</v>
      </c>
      <c r="E79" s="1">
        <v>0</v>
      </c>
      <c r="F79" s="1">
        <v>0</v>
      </c>
      <c r="G79" s="2">
        <f t="shared" si="0"/>
        <v>0.20748</v>
      </c>
      <c r="H79" s="2">
        <f t="shared" si="1"/>
        <v>0.33000000000000007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1.33</v>
      </c>
      <c r="E81" s="1">
        <v>0</v>
      </c>
      <c r="F81" s="1">
        <v>0</v>
      </c>
      <c r="G81" s="2">
        <f t="shared" si="0"/>
        <v>0.21280000000000002</v>
      </c>
      <c r="H81" s="2">
        <f t="shared" si="1"/>
        <v>0.33000000000000007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187629</v>
      </c>
      <c r="D102" s="1">
        <f>'PR-RAS'!E106</f>
        <v>324561.5</v>
      </c>
      <c r="E102" s="1">
        <v>0</v>
      </c>
      <c r="F102" s="1">
        <v>0</v>
      </c>
      <c r="G102" s="2">
        <f t="shared" si="0"/>
        <v>84511.952000000005</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187629</v>
      </c>
      <c r="D108" s="1">
        <f>'PR-RAS'!E112</f>
        <v>324561.5</v>
      </c>
      <c r="E108" s="1">
        <v>0</v>
      </c>
      <c r="F108" s="1">
        <v>0</v>
      </c>
      <c r="G108" s="2">
        <f t="shared" si="0"/>
        <v>89532.463999999993</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187629</v>
      </c>
      <c r="D113" s="1">
        <f>'PR-RAS'!E117</f>
        <v>324561.5</v>
      </c>
      <c r="E113" s="1">
        <v>0</v>
      </c>
      <c r="F113" s="1">
        <v>0</v>
      </c>
      <c r="G113" s="2">
        <f t="shared" si="0"/>
        <v>93716.224000000002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33825</v>
      </c>
      <c r="D120" s="1">
        <f>'PR-RAS'!E124</f>
        <v>114382.5</v>
      </c>
      <c r="E120" s="1">
        <v>0</v>
      </c>
      <c r="F120" s="1">
        <v>0</v>
      </c>
      <c r="G120" s="2">
        <f t="shared" si="0"/>
        <v>31248.21</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33825</v>
      </c>
      <c r="D121" s="1">
        <f>'PR-RAS'!E125</f>
        <v>114382.5</v>
      </c>
      <c r="E121" s="1">
        <v>0</v>
      </c>
      <c r="F121" s="1">
        <v>0</v>
      </c>
      <c r="G121" s="2">
        <f t="shared" si="0"/>
        <v>31510.799999999999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33825</v>
      </c>
      <c r="D123" s="1">
        <f>'PR-RAS'!E127</f>
        <v>114382.5</v>
      </c>
      <c r="E123" s="1">
        <v>0</v>
      </c>
      <c r="F123" s="1">
        <v>0</v>
      </c>
      <c r="G123" s="2">
        <f t="shared" si="0"/>
        <v>32035.98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557511</v>
      </c>
      <c r="D129" s="1">
        <f>'PR-RAS'!E133</f>
        <v>591414.81000000006</v>
      </c>
      <c r="E129" s="1">
        <v>0</v>
      </c>
      <c r="F129" s="1">
        <v>0</v>
      </c>
      <c r="G129" s="2">
        <f t="shared" si="0"/>
        <v>222763.59936000002</v>
      </c>
      <c r="H129" s="2">
        <f t="shared" si="1"/>
        <v>0.18999999994412065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557511</v>
      </c>
      <c r="D130" s="1">
        <f>'PR-RAS'!E134</f>
        <v>591414.81000000006</v>
      </c>
      <c r="E130" s="1">
        <v>0</v>
      </c>
      <c r="F130" s="1">
        <v>0</v>
      </c>
      <c r="G130" s="2">
        <f t="shared" si="0"/>
        <v>224503.93998000002</v>
      </c>
      <c r="H130" s="2">
        <f t="shared" si="1"/>
        <v>0.18999999994412065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557511</v>
      </c>
      <c r="D131" s="1">
        <f>'PR-RAS'!E135</f>
        <v>591414.81000000006</v>
      </c>
      <c r="E131" s="1">
        <v>0</v>
      </c>
      <c r="F131" s="1">
        <v>0</v>
      </c>
      <c r="G131" s="2">
        <f t="shared" si="0"/>
        <v>226244.28060000003</v>
      </c>
      <c r="H131" s="2">
        <f t="shared" si="1"/>
        <v>0.18999999994412065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2283174</v>
      </c>
      <c r="D147" s="1">
        <f>'PR-RAS'!E151</f>
        <v>2562690.3200000003</v>
      </c>
      <c r="E147" s="1">
        <v>0</v>
      </c>
      <c r="F147" s="1">
        <v>0</v>
      </c>
      <c r="G147" s="2">
        <f t="shared" si="0"/>
        <v>1081648.97744</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1469873</v>
      </c>
      <c r="D148" s="1">
        <f>'PR-RAS'!E152</f>
        <v>1498455.1700000002</v>
      </c>
      <c r="E148" s="1">
        <v>0</v>
      </c>
      <c r="F148" s="1">
        <v>0</v>
      </c>
      <c r="G148" s="2">
        <f t="shared" si="0"/>
        <v>656617.15097999992</v>
      </c>
      <c r="H148" s="2">
        <f t="shared" si="1"/>
        <v>0.17000000015832484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1218244</v>
      </c>
      <c r="D149" s="1">
        <f>'PR-RAS'!E153</f>
        <v>1239196.56</v>
      </c>
      <c r="E149" s="1">
        <v>0</v>
      </c>
      <c r="F149" s="1">
        <v>0</v>
      </c>
      <c r="G149" s="2">
        <f t="shared" si="0"/>
        <v>547102.29376000003</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1218244</v>
      </c>
      <c r="D150" s="1">
        <f>'PR-RAS'!E154</f>
        <v>1239196.56</v>
      </c>
      <c r="E150" s="1">
        <v>0</v>
      </c>
      <c r="F150" s="1">
        <v>0</v>
      </c>
      <c r="G150" s="2">
        <f t="shared" si="0"/>
        <v>550798.93088</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50619</v>
      </c>
      <c r="D154" s="1">
        <f>'PR-RAS'!E158</f>
        <v>55257.86</v>
      </c>
      <c r="E154" s="1">
        <v>0</v>
      </c>
      <c r="F154" s="1">
        <v>0</v>
      </c>
      <c r="G154" s="2">
        <f t="shared" si="0"/>
        <v>24653.612160000001</v>
      </c>
      <c r="H154" s="2">
        <f t="shared" si="1"/>
        <v>0.13999999999941792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201010</v>
      </c>
      <c r="D155" s="1">
        <f>'PR-RAS'!E159</f>
        <v>204000.75</v>
      </c>
      <c r="E155" s="1">
        <v>0</v>
      </c>
      <c r="F155" s="1">
        <v>0</v>
      </c>
      <c r="G155" s="2">
        <f t="shared" si="0"/>
        <v>93787.770999999993</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201010</v>
      </c>
      <c r="D157" s="1">
        <f>'PR-RAS'!E161</f>
        <v>203713.93</v>
      </c>
      <c r="E157" s="1">
        <v>0</v>
      </c>
      <c r="F157" s="1">
        <v>0</v>
      </c>
      <c r="G157" s="2">
        <f t="shared" si="0"/>
        <v>94916.306159999993</v>
      </c>
      <c r="H157" s="2">
        <f t="shared" si="1"/>
        <v>7.0000000006984919E-2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286.82</v>
      </c>
      <c r="E158" s="1">
        <v>0</v>
      </c>
      <c r="F158" s="1">
        <v>0</v>
      </c>
      <c r="G158" s="2">
        <f t="shared" si="0"/>
        <v>90.061480000000003</v>
      </c>
      <c r="H158" s="2">
        <f t="shared" si="1"/>
        <v>0.18000000000000682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806914</v>
      </c>
      <c r="D159" s="1">
        <f>'PR-RAS'!E163</f>
        <v>1058134.05</v>
      </c>
      <c r="E159" s="1">
        <v>0</v>
      </c>
      <c r="F159" s="1">
        <v>0</v>
      </c>
      <c r="G159" s="2">
        <f t="shared" si="0"/>
        <v>461862.77180000005</v>
      </c>
      <c r="H159" s="2">
        <f t="shared" si="1"/>
        <v>5.0000000046566129E-2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24820</v>
      </c>
      <c r="D160" s="1">
        <f>'PR-RAS'!E164</f>
        <v>56165.04</v>
      </c>
      <c r="E160" s="1">
        <v>0</v>
      </c>
      <c r="F160" s="1">
        <v>0</v>
      </c>
      <c r="G160" s="2">
        <f t="shared" si="0"/>
        <v>21806.862720000005</v>
      </c>
      <c r="H160" s="2">
        <f t="shared" si="1"/>
        <v>4.0000000000873115E-2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19983</v>
      </c>
      <c r="E161" s="1">
        <v>0</v>
      </c>
      <c r="F161" s="1">
        <v>0</v>
      </c>
      <c r="G161" s="2">
        <f t="shared" si="0"/>
        <v>6394.56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23795</v>
      </c>
      <c r="D162" s="1">
        <f>'PR-RAS'!E166</f>
        <v>33932.04</v>
      </c>
      <c r="E162" s="1">
        <v>0</v>
      </c>
      <c r="F162" s="1">
        <v>0</v>
      </c>
      <c r="G162" s="2">
        <f t="shared" si="0"/>
        <v>14757.11188</v>
      </c>
      <c r="H162" s="2">
        <f t="shared" si="1"/>
        <v>4.0000000000873115E-2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1025</v>
      </c>
      <c r="D163" s="1">
        <f>'PR-RAS'!E167</f>
        <v>2250</v>
      </c>
      <c r="E163" s="1">
        <v>0</v>
      </c>
      <c r="F163" s="1">
        <v>0</v>
      </c>
      <c r="G163" s="2">
        <f t="shared" si="0"/>
        <v>895.05000000000007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482114</v>
      </c>
      <c r="D165" s="1">
        <f>'PR-RAS'!E169</f>
        <v>712777.01</v>
      </c>
      <c r="E165" s="1">
        <v>0</v>
      </c>
      <c r="F165" s="1">
        <v>0</v>
      </c>
      <c r="G165" s="2">
        <f t="shared" si="0"/>
        <v>312857.55528000003</v>
      </c>
      <c r="H165" s="2">
        <f t="shared" si="1"/>
        <v>1.0000000009313226E-2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50853</v>
      </c>
      <c r="D166" s="1">
        <f>'PR-RAS'!E170</f>
        <v>47622.57</v>
      </c>
      <c r="E166" s="1">
        <v>0</v>
      </c>
      <c r="F166" s="1">
        <v>0</v>
      </c>
      <c r="G166" s="2">
        <f t="shared" si="0"/>
        <v>24106.193100000004</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237497</v>
      </c>
      <c r="D167" s="1">
        <f>'PR-RAS'!E171</f>
        <v>333104.44</v>
      </c>
      <c r="E167" s="1">
        <v>0</v>
      </c>
      <c r="F167" s="1">
        <v>0</v>
      </c>
      <c r="G167" s="2">
        <f t="shared" si="0"/>
        <v>150015.17608</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152262</v>
      </c>
      <c r="D168" s="1">
        <f>'PR-RAS'!E172</f>
        <v>167119.98000000001</v>
      </c>
      <c r="E168" s="1">
        <v>0</v>
      </c>
      <c r="F168" s="1">
        <v>0</v>
      </c>
      <c r="G168" s="2">
        <f t="shared" si="0"/>
        <v>81245.827320000011</v>
      </c>
      <c r="H168" s="2">
        <f t="shared" si="1"/>
        <v>1.9999999989522621E-2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19041</v>
      </c>
      <c r="D169" s="1">
        <f>'PR-RAS'!E173</f>
        <v>11228.62</v>
      </c>
      <c r="E169" s="1">
        <v>0</v>
      </c>
      <c r="F169" s="1">
        <v>0</v>
      </c>
      <c r="G169" s="2">
        <f t="shared" si="0"/>
        <v>6971.7043200000016</v>
      </c>
      <c r="H169" s="2">
        <f t="shared" si="1"/>
        <v>0.37999999999919964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19381</v>
      </c>
      <c r="D170" s="1">
        <f>'PR-RAS'!E174</f>
        <v>126199.01</v>
      </c>
      <c r="E170" s="1">
        <v>0</v>
      </c>
      <c r="F170" s="1">
        <v>0</v>
      </c>
      <c r="G170" s="2">
        <f t="shared" si="0"/>
        <v>45930.654380000007</v>
      </c>
      <c r="H170" s="2">
        <f t="shared" si="1"/>
        <v>9.9999999947613105E-3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3080</v>
      </c>
      <c r="D172" s="1">
        <f>'PR-RAS'!E176</f>
        <v>27502.39</v>
      </c>
      <c r="E172" s="1">
        <v>0</v>
      </c>
      <c r="F172" s="1">
        <v>0</v>
      </c>
      <c r="G172" s="2">
        <f t="shared" si="0"/>
        <v>9932.4973800000007</v>
      </c>
      <c r="H172" s="2">
        <f t="shared" si="1"/>
        <v>0.38999999999941792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265468</v>
      </c>
      <c r="D173" s="1">
        <f>'PR-RAS'!E177</f>
        <v>225323.00999999998</v>
      </c>
      <c r="E173" s="1">
        <v>0</v>
      </c>
      <c r="F173" s="1">
        <v>0</v>
      </c>
      <c r="G173" s="2">
        <f t="shared" si="0"/>
        <v>123171.61143999999</v>
      </c>
      <c r="H173" s="2">
        <f t="shared" si="1"/>
        <v>9.9999999802093953E-3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11524</v>
      </c>
      <c r="D174" s="1">
        <f>'PR-RAS'!E178</f>
        <v>21680.13</v>
      </c>
      <c r="E174" s="1">
        <v>0</v>
      </c>
      <c r="F174" s="1">
        <v>0</v>
      </c>
      <c r="G174" s="2">
        <f t="shared" si="0"/>
        <v>9494.9769799999995</v>
      </c>
      <c r="H174" s="2">
        <f t="shared" si="1"/>
        <v>0.13000000000101863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128491</v>
      </c>
      <c r="D175" s="1">
        <f>'PR-RAS'!E179</f>
        <v>76892.759999999995</v>
      </c>
      <c r="E175" s="1">
        <v>0</v>
      </c>
      <c r="F175" s="1">
        <v>0</v>
      </c>
      <c r="G175" s="2">
        <f t="shared" si="0"/>
        <v>49116.114479999997</v>
      </c>
      <c r="H175" s="2">
        <f t="shared" si="1"/>
        <v>0.24000000000523869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8647</v>
      </c>
      <c r="D176" s="1">
        <f>'PR-RAS'!E180</f>
        <v>10743.83</v>
      </c>
      <c r="E176" s="1">
        <v>0</v>
      </c>
      <c r="F176" s="1">
        <v>0</v>
      </c>
      <c r="G176" s="2">
        <f t="shared" si="0"/>
        <v>5273.5654999999997</v>
      </c>
      <c r="H176" s="2">
        <f t="shared" si="1"/>
        <v>0.17000000000007276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15645</v>
      </c>
      <c r="D177" s="1">
        <f>'PR-RAS'!E181</f>
        <v>16389.009999999998</v>
      </c>
      <c r="E177" s="1">
        <v>0</v>
      </c>
      <c r="F177" s="1">
        <v>0</v>
      </c>
      <c r="G177" s="2">
        <f t="shared" si="0"/>
        <v>8522.4515199999987</v>
      </c>
      <c r="H177" s="2">
        <f t="shared" si="1"/>
        <v>9.9999999983992893E-3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330</v>
      </c>
      <c r="D179" s="1">
        <f>'PR-RAS'!E183</f>
        <v>3082.5</v>
      </c>
      <c r="E179" s="1">
        <v>0</v>
      </c>
      <c r="F179" s="1">
        <v>0</v>
      </c>
      <c r="G179" s="2">
        <f t="shared" si="0"/>
        <v>1156.1099999999999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92857</v>
      </c>
      <c r="D180" s="1">
        <f>'PR-RAS'!E184</f>
        <v>79112.759999999995</v>
      </c>
      <c r="E180" s="1">
        <v>0</v>
      </c>
      <c r="F180" s="1">
        <v>0</v>
      </c>
      <c r="G180" s="2">
        <f t="shared" si="0"/>
        <v>44943.771079999999</v>
      </c>
      <c r="H180" s="2">
        <f t="shared" si="1"/>
        <v>0.24000000000523869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6644</v>
      </c>
      <c r="D181" s="1">
        <f>'PR-RAS'!E185</f>
        <v>13730.02</v>
      </c>
      <c r="E181" s="1">
        <v>0</v>
      </c>
      <c r="F181" s="1">
        <v>0</v>
      </c>
      <c r="G181" s="2">
        <f t="shared" si="0"/>
        <v>6138.7272000000003</v>
      </c>
      <c r="H181" s="2">
        <f t="shared" si="1"/>
        <v>2.0000000000436557E-2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1330</v>
      </c>
      <c r="D182" s="1">
        <f>'PR-RAS'!E186</f>
        <v>3692</v>
      </c>
      <c r="E182" s="1">
        <v>0</v>
      </c>
      <c r="F182" s="1">
        <v>0</v>
      </c>
      <c r="G182" s="2">
        <f t="shared" si="0"/>
        <v>1577.2339999999999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34512</v>
      </c>
      <c r="D184" s="1">
        <f>'PR-RAS'!E188</f>
        <v>63868.990000000005</v>
      </c>
      <c r="E184" s="1">
        <v>0</v>
      </c>
      <c r="F184" s="1">
        <v>0</v>
      </c>
      <c r="G184" s="2">
        <f t="shared" si="0"/>
        <v>29691.746340000002</v>
      </c>
      <c r="H184" s="2">
        <f t="shared" si="1"/>
        <v>9.9999999947613105E-3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27778</v>
      </c>
      <c r="D186" s="1">
        <f>'PR-RAS'!E190</f>
        <v>30324.62</v>
      </c>
      <c r="E186" s="1">
        <v>0</v>
      </c>
      <c r="F186" s="1">
        <v>0</v>
      </c>
      <c r="G186" s="2">
        <f t="shared" si="0"/>
        <v>16359.039399999998</v>
      </c>
      <c r="H186" s="2">
        <f t="shared" si="1"/>
        <v>0.38000000000101863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722</v>
      </c>
      <c r="D187" s="1">
        <f>'PR-RAS'!E191</f>
        <v>7156.39</v>
      </c>
      <c r="E187" s="1">
        <v>0</v>
      </c>
      <c r="F187" s="1">
        <v>0</v>
      </c>
      <c r="G187" s="2">
        <f t="shared" si="0"/>
        <v>2796.4690800000003</v>
      </c>
      <c r="H187" s="2">
        <f t="shared" si="1"/>
        <v>0.39000000000032742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750</v>
      </c>
      <c r="E188" s="1">
        <v>0</v>
      </c>
      <c r="F188" s="1">
        <v>0</v>
      </c>
      <c r="G188" s="2">
        <f t="shared" si="0"/>
        <v>327.25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5762</v>
      </c>
      <c r="D189" s="1">
        <f>'PR-RAS'!E193</f>
        <v>10070</v>
      </c>
      <c r="E189" s="1">
        <v>0</v>
      </c>
      <c r="F189" s="1">
        <v>0</v>
      </c>
      <c r="G189" s="2">
        <f t="shared" si="0"/>
        <v>4869.576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15567.98</v>
      </c>
      <c r="E191" s="1">
        <v>0</v>
      </c>
      <c r="F191" s="1">
        <v>0</v>
      </c>
      <c r="G191" s="2">
        <f t="shared" si="0"/>
        <v>5915.8324000000002</v>
      </c>
      <c r="H191" s="2">
        <f t="shared" si="1"/>
        <v>2.0000000000436557E-2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6387</v>
      </c>
      <c r="D192" s="1">
        <f>'PR-RAS'!E196</f>
        <v>5801.1</v>
      </c>
      <c r="E192" s="1">
        <v>0</v>
      </c>
      <c r="F192" s="1">
        <v>0</v>
      </c>
      <c r="G192" s="2">
        <f t="shared" si="0"/>
        <v>3435.9372000000003</v>
      </c>
      <c r="H192" s="2">
        <f t="shared" si="1"/>
        <v>0.1000000000003638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6387</v>
      </c>
      <c r="D206" s="1">
        <f>'PR-RAS'!E210</f>
        <v>5801.1</v>
      </c>
      <c r="E206" s="1">
        <v>0</v>
      </c>
      <c r="F206" s="1">
        <v>0</v>
      </c>
      <c r="G206" s="2">
        <f t="shared" si="0"/>
        <v>3687.7860000000001</v>
      </c>
      <c r="H206" s="2">
        <f t="shared" si="1"/>
        <v>0.1000000000003638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2635</v>
      </c>
      <c r="D207" s="1">
        <f>'PR-RAS'!E211</f>
        <v>2942.73</v>
      </c>
      <c r="E207" s="1">
        <v>0</v>
      </c>
      <c r="F207" s="1">
        <v>0</v>
      </c>
      <c r="G207" s="2">
        <f t="shared" si="0"/>
        <v>1755.2147599999996</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v>
      </c>
      <c r="D209" s="1">
        <f>'PR-RAS'!E213</f>
        <v>2858.37</v>
      </c>
      <c r="E209" s="1">
        <v>0</v>
      </c>
      <c r="F209" s="1">
        <v>0</v>
      </c>
      <c r="G209" s="2">
        <f t="shared" si="0"/>
        <v>1189.4979199999998</v>
      </c>
      <c r="H209" s="2">
        <f t="shared" si="1"/>
        <v>0.36999999999989086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3750</v>
      </c>
      <c r="D210" s="1">
        <f>'PR-RAS'!E214</f>
        <v>0</v>
      </c>
      <c r="E210" s="1">
        <v>0</v>
      </c>
      <c r="F210" s="1">
        <v>0</v>
      </c>
      <c r="G210" s="2">
        <f t="shared" si="0"/>
        <v>783.75</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300</v>
      </c>
      <c r="E259" s="1">
        <v>0</v>
      </c>
      <c r="F259" s="1">
        <v>0</v>
      </c>
      <c r="G259" s="2">
        <f t="shared" si="0"/>
        <v>154.80000000000001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300</v>
      </c>
      <c r="E260" s="1">
        <v>0</v>
      </c>
      <c r="F260" s="1">
        <v>0</v>
      </c>
      <c r="G260" s="2">
        <f t="shared" si="0"/>
        <v>155.4</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300</v>
      </c>
      <c r="E261" s="1">
        <v>0</v>
      </c>
      <c r="F261" s="1">
        <v>0</v>
      </c>
      <c r="G261" s="2">
        <f t="shared" si="0"/>
        <v>156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2283174</v>
      </c>
      <c r="D285" s="1">
        <f>'PR-RAS'!E289</f>
        <v>2562690.3200000003</v>
      </c>
      <c r="E285" s="1">
        <v>0</v>
      </c>
      <c r="F285" s="1">
        <v>0</v>
      </c>
      <c r="G285" s="2">
        <f t="shared" si="8"/>
        <v>2104029.5177600002</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15023</v>
      </c>
      <c r="D286" s="1">
        <f>'PR-RAS'!E290</f>
        <v>81719.099999999627</v>
      </c>
      <c r="E286" s="1">
        <v>0</v>
      </c>
      <c r="F286" s="1">
        <v>0</v>
      </c>
      <c r="G286" s="2">
        <f t="shared" si="8"/>
        <v>50861.441999999784</v>
      </c>
      <c r="H286" s="2">
        <f t="shared" si="9"/>
        <v>9.999999962747097E-2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1101047</v>
      </c>
      <c r="D288" s="1">
        <f>'PR-RAS'!E292</f>
        <v>1507894.63</v>
      </c>
      <c r="E288" s="1">
        <v>0</v>
      </c>
      <c r="F288" s="1">
        <v>0</v>
      </c>
      <c r="G288" s="2">
        <f t="shared" si="8"/>
        <v>1181532.0066199999</v>
      </c>
      <c r="H288" s="2">
        <f t="shared" si="9"/>
        <v>0.37000000011175871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109534</v>
      </c>
      <c r="D290" s="1">
        <f>'PR-RAS'!E294</f>
        <v>78473.25</v>
      </c>
      <c r="E290" s="1">
        <v>0</v>
      </c>
      <c r="F290" s="1">
        <v>0</v>
      </c>
      <c r="G290" s="2">
        <f t="shared" si="8"/>
        <v>77012.864499999996</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76774</v>
      </c>
      <c r="D291" s="1">
        <f>'PR-RAS'!E295</f>
        <v>91507.93</v>
      </c>
      <c r="E291" s="1">
        <v>0</v>
      </c>
      <c r="F291" s="1">
        <v>0</v>
      </c>
      <c r="G291" s="2">
        <f t="shared" si="8"/>
        <v>75339.059399999984</v>
      </c>
      <c r="H291" s="2">
        <f t="shared" si="9"/>
        <v>7.0000000006984919E-2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107056</v>
      </c>
      <c r="D345" s="1">
        <f>'PR-RAS'!E350</f>
        <v>54053.340000000004</v>
      </c>
      <c r="E345" s="1">
        <v>0</v>
      </c>
      <c r="F345" s="1">
        <v>0</v>
      </c>
      <c r="G345" s="2">
        <f t="shared" si="8"/>
        <v>74015.961919999987</v>
      </c>
      <c r="H345" s="2">
        <f t="shared" si="9"/>
        <v>0.3400000000037835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93676</v>
      </c>
      <c r="D358" s="1">
        <f>'PR-RAS'!E363</f>
        <v>54053.340000000004</v>
      </c>
      <c r="E358" s="1">
        <v>0</v>
      </c>
      <c r="F358" s="1">
        <v>0</v>
      </c>
      <c r="G358" s="2">
        <f t="shared" si="8"/>
        <v>72036.416759999993</v>
      </c>
      <c r="H358" s="2">
        <f t="shared" si="9"/>
        <v>0.3400000000037835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93557</v>
      </c>
      <c r="D364" s="1">
        <f>'PR-RAS'!E369</f>
        <v>52672.29</v>
      </c>
      <c r="E364" s="1">
        <v>0</v>
      </c>
      <c r="F364" s="1">
        <v>0</v>
      </c>
      <c r="G364" s="2">
        <f t="shared" si="8"/>
        <v>72201.273540000009</v>
      </c>
      <c r="H364" s="2">
        <f t="shared" si="9"/>
        <v>0.29000000000087311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45875</v>
      </c>
      <c r="D365" s="1">
        <f>'PR-RAS'!E370</f>
        <v>40997.54</v>
      </c>
      <c r="E365" s="1">
        <v>0</v>
      </c>
      <c r="F365" s="1">
        <v>0</v>
      </c>
      <c r="G365" s="2">
        <f t="shared" si="8"/>
        <v>46544.70912</v>
      </c>
      <c r="H365" s="2">
        <f t="shared" si="9"/>
        <v>0.45999999999912689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13198</v>
      </c>
      <c r="D366" s="1">
        <f>'PR-RAS'!E371</f>
        <v>1898</v>
      </c>
      <c r="E366" s="1">
        <v>0</v>
      </c>
      <c r="F366" s="1">
        <v>0</v>
      </c>
      <c r="G366" s="2">
        <f t="shared" si="8"/>
        <v>6202.8099999999995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9776.75</v>
      </c>
      <c r="E367" s="1">
        <v>0</v>
      </c>
      <c r="F367" s="1">
        <v>0</v>
      </c>
      <c r="G367" s="2">
        <f t="shared" si="8"/>
        <v>7156.5810000000001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34484</v>
      </c>
      <c r="D371" s="1">
        <f>'PR-RAS'!E376</f>
        <v>0</v>
      </c>
      <c r="E371" s="1">
        <v>0</v>
      </c>
      <c r="F371" s="1">
        <v>0</v>
      </c>
      <c r="G371" s="2">
        <f t="shared" si="8"/>
        <v>12759.08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119</v>
      </c>
      <c r="D378" s="1">
        <f>'PR-RAS'!E383</f>
        <v>1381.05</v>
      </c>
      <c r="E378" s="1">
        <v>0</v>
      </c>
      <c r="F378" s="1">
        <v>0</v>
      </c>
      <c r="G378" s="2">
        <f t="shared" si="8"/>
        <v>1086.1747</v>
      </c>
      <c r="H378" s="2">
        <f t="shared" si="9"/>
        <v>4.9999999999954525E-2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119</v>
      </c>
      <c r="D379" s="1">
        <f>'PR-RAS'!E384</f>
        <v>1381.05</v>
      </c>
      <c r="E379" s="1">
        <v>0</v>
      </c>
      <c r="F379" s="1">
        <v>0</v>
      </c>
      <c r="G379" s="2">
        <f t="shared" si="8"/>
        <v>1089.0557999999999</v>
      </c>
      <c r="H379" s="2">
        <f t="shared" si="9"/>
        <v>4.9999999999954525E-2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13380</v>
      </c>
      <c r="D397" s="1">
        <f>'PR-RAS'!E402</f>
        <v>0</v>
      </c>
      <c r="E397" s="1">
        <v>0</v>
      </c>
      <c r="F397" s="1">
        <v>0</v>
      </c>
      <c r="G397" s="2">
        <f t="shared" si="8"/>
        <v>5298.4800000000005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13380</v>
      </c>
      <c r="D398" s="1">
        <f>'PR-RAS'!E403</f>
        <v>0</v>
      </c>
      <c r="E398" s="1">
        <v>0</v>
      </c>
      <c r="F398" s="1">
        <v>0</v>
      </c>
      <c r="G398" s="2">
        <f t="shared" si="8"/>
        <v>5311.8600000000006</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107056</v>
      </c>
      <c r="D403" s="1">
        <f>'PR-RAS'!E408</f>
        <v>54053.340000000004</v>
      </c>
      <c r="E403" s="1">
        <v>0</v>
      </c>
      <c r="F403" s="1">
        <v>0</v>
      </c>
      <c r="G403" s="2">
        <f t="shared" si="8"/>
        <v>86495.397360000003</v>
      </c>
      <c r="H403" s="2">
        <f t="shared" si="9"/>
        <v>0.3400000000037835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1148435</v>
      </c>
      <c r="D405" s="1">
        <f>'PR-RAS'!E410</f>
        <v>1196731.06</v>
      </c>
      <c r="E405" s="1">
        <v>0</v>
      </c>
      <c r="F405" s="1">
        <v>0</v>
      </c>
      <c r="G405" s="2">
        <f t="shared" si="8"/>
        <v>1430926.4364800001</v>
      </c>
      <c r="H405" s="2">
        <f t="shared" si="9"/>
        <v>6.0000000055879354E-2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3000</v>
      </c>
      <c r="D406" s="1">
        <f>'PR-RAS'!E411</f>
        <v>3000</v>
      </c>
      <c r="E406" s="1">
        <v>0</v>
      </c>
      <c r="F406" s="1">
        <v>0</v>
      </c>
      <c r="G406" s="2">
        <f t="shared" si="8"/>
        <v>3645.0000000000005</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2298197</v>
      </c>
      <c r="D407" s="1">
        <f>'PR-RAS'!E412</f>
        <v>2644409.42</v>
      </c>
      <c r="E407" s="1">
        <v>0</v>
      </c>
      <c r="F407" s="1">
        <v>0</v>
      </c>
      <c r="G407" s="2">
        <f t="shared" si="8"/>
        <v>3080328.4310400002</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2390230</v>
      </c>
      <c r="D408" s="1">
        <f>'PR-RAS'!E413</f>
        <v>2616743.66</v>
      </c>
      <c r="E408" s="1">
        <v>0</v>
      </c>
      <c r="F408" s="1">
        <v>0</v>
      </c>
      <c r="G408" s="2">
        <f t="shared" si="8"/>
        <v>3102852.94924</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27665.759999999776</v>
      </c>
      <c r="E409" s="1">
        <v>0</v>
      </c>
      <c r="F409" s="1">
        <v>0</v>
      </c>
      <c r="G409" s="2">
        <f t="shared" si="8"/>
        <v>22575.260159999816</v>
      </c>
      <c r="H409" s="2">
        <f t="shared" si="9"/>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92033</v>
      </c>
      <c r="D410" s="1">
        <f>'PR-RAS'!E415</f>
        <v>0</v>
      </c>
      <c r="E410" s="1">
        <v>0</v>
      </c>
      <c r="F410" s="1">
        <v>0</v>
      </c>
      <c r="G410" s="2">
        <f t="shared" si="8"/>
        <v>37641.496999999996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311163.56999999983</v>
      </c>
      <c r="E411" s="1">
        <v>0</v>
      </c>
      <c r="F411" s="1">
        <v>0</v>
      </c>
      <c r="G411" s="2">
        <f t="shared" si="8"/>
        <v>255154.12739999985</v>
      </c>
      <c r="H411" s="2">
        <f t="shared" si="9"/>
        <v>0.43000000016763806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47388</v>
      </c>
      <c r="D412" s="1">
        <f>'PR-RAS'!E417</f>
        <v>0</v>
      </c>
      <c r="E412" s="1">
        <v>0</v>
      </c>
      <c r="F412" s="1">
        <v>0</v>
      </c>
      <c r="G412" s="2">
        <f t="shared" si="8"/>
        <v>19476.467999999997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112534</v>
      </c>
      <c r="D413" s="1">
        <f>'PR-RAS'!E418</f>
        <v>81473.25</v>
      </c>
      <c r="E413" s="1">
        <v>0</v>
      </c>
      <c r="F413" s="1">
        <v>0</v>
      </c>
      <c r="G413" s="2">
        <f t="shared" si="8"/>
        <v>113497.966</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35305</v>
      </c>
      <c r="D631" s="1">
        <f>'PR-RAS'!E637</f>
        <v>0</v>
      </c>
      <c r="E631" s="1">
        <v>0</v>
      </c>
      <c r="F631" s="1">
        <v>0</v>
      </c>
      <c r="G631" s="2">
        <f t="shared" si="10"/>
        <v>22242.15</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2298197</v>
      </c>
      <c r="D633" s="1">
        <f>'PR-RAS'!E639</f>
        <v>2644409.42</v>
      </c>
      <c r="E633" s="1">
        <v>0</v>
      </c>
      <c r="F633" s="1">
        <v>0</v>
      </c>
      <c r="G633" s="2">
        <f t="shared" si="10"/>
        <v>4794994.01088</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2390230</v>
      </c>
      <c r="D634" s="1">
        <f>'PR-RAS'!E640</f>
        <v>2616743.66</v>
      </c>
      <c r="E634" s="1">
        <v>0</v>
      </c>
      <c r="F634" s="1">
        <v>0</v>
      </c>
      <c r="G634" s="2">
        <f t="shared" si="10"/>
        <v>4825813.0635600006</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27665.759999999776</v>
      </c>
      <c r="E635" s="1">
        <v>0</v>
      </c>
      <c r="F635" s="1">
        <v>0</v>
      </c>
      <c r="G635" s="2">
        <f t="shared" si="10"/>
        <v>35080.183679999718</v>
      </c>
      <c r="H635" s="2">
        <f t="shared" si="11"/>
        <v>0.24000000022351742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92033</v>
      </c>
      <c r="D636" s="1">
        <f>'PR-RAS'!E642</f>
        <v>0</v>
      </c>
      <c r="E636" s="1">
        <v>0</v>
      </c>
      <c r="F636" s="1">
        <v>0</v>
      </c>
      <c r="G636" s="2">
        <f t="shared" si="10"/>
        <v>58440.955000000002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311163.56999999983</v>
      </c>
      <c r="E637" s="1">
        <v>0</v>
      </c>
      <c r="F637" s="1">
        <v>0</v>
      </c>
      <c r="G637" s="2">
        <f t="shared" si="10"/>
        <v>395800.06103999977</v>
      </c>
      <c r="H637" s="2">
        <f t="shared" si="11"/>
        <v>0.43000000016763806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12083</v>
      </c>
      <c r="D638" s="1">
        <f>'PR-RAS'!E644</f>
        <v>0</v>
      </c>
      <c r="E638" s="1">
        <v>0</v>
      </c>
      <c r="F638" s="1">
        <v>0</v>
      </c>
      <c r="G638" s="2">
        <f t="shared" si="10"/>
        <v>7696.8710000000001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338829.32999999961</v>
      </c>
      <c r="E639" s="1">
        <v>0</v>
      </c>
      <c r="F639" s="1">
        <v>0</v>
      </c>
      <c r="G639" s="2">
        <f t="shared" si="10"/>
        <v>432346.22507999948</v>
      </c>
      <c r="H639" s="2">
        <f t="shared" si="11"/>
        <v>0.32999999960884452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104116</v>
      </c>
      <c r="D640" s="1">
        <f>'PR-RAS'!E646</f>
        <v>0</v>
      </c>
      <c r="E640" s="1">
        <v>0</v>
      </c>
      <c r="F640" s="1">
        <v>0</v>
      </c>
      <c r="G640" s="2">
        <f t="shared" si="10"/>
        <v>66530.123999999996</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237098</v>
      </c>
      <c r="D641" s="1">
        <f>'PR-RAS'!E647</f>
        <v>259026</v>
      </c>
      <c r="E641" s="1">
        <v>0</v>
      </c>
      <c r="F641" s="1">
        <v>0</v>
      </c>
      <c r="G641" s="2">
        <f t="shared" si="10"/>
        <v>483296</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137158</v>
      </c>
      <c r="D642" s="1">
        <f>'PR-RAS'!E649</f>
        <v>488867.32</v>
      </c>
      <c r="E642" s="1">
        <v>0</v>
      </c>
      <c r="F642" s="1">
        <v>0</v>
      </c>
      <c r="G642" s="2">
        <f t="shared" si="10"/>
        <v>714646.18224000011</v>
      </c>
      <c r="H642" s="2">
        <f t="shared" si="11"/>
        <v>0.32000000000698492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930612</v>
      </c>
      <c r="D643" s="1">
        <f>'PR-RAS'!E650</f>
        <v>2610731.7400000002</v>
      </c>
      <c r="E643" s="1">
        <v>0</v>
      </c>
      <c r="F643" s="1">
        <v>0</v>
      </c>
      <c r="G643" s="2">
        <f t="shared" si="10"/>
        <v>3949632.4581600004</v>
      </c>
      <c r="H643" s="2">
        <f t="shared" si="11"/>
        <v>0.25999999977648258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957969</v>
      </c>
      <c r="D644" s="1">
        <f>'PR-RAS'!E651</f>
        <v>2801690</v>
      </c>
      <c r="E644" s="1">
        <v>0</v>
      </c>
      <c r="F644" s="1">
        <v>0</v>
      </c>
      <c r="G644" s="2">
        <f t="shared" si="10"/>
        <v>4218947.4069999997</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109801</v>
      </c>
      <c r="D645" s="1">
        <f>'PR-RAS'!E652</f>
        <v>297909.06000000006</v>
      </c>
      <c r="E645" s="1">
        <v>0</v>
      </c>
      <c r="F645" s="1">
        <v>0</v>
      </c>
      <c r="G645" s="2">
        <f t="shared" si="10"/>
        <v>454418.71328000008</v>
      </c>
      <c r="H645" s="2">
        <f t="shared" si="11"/>
        <v>6.0000000055879354E-2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24</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24</v>
      </c>
      <c r="E649" s="1">
        <v>0</v>
      </c>
      <c r="F649" s="1">
        <v>0</v>
      </c>
      <c r="G649" s="2">
        <f t="shared" si="10"/>
        <v>47.304000000000002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1471885</v>
      </c>
      <c r="D668" s="1">
        <f>'PR-RAS'!E675</f>
        <v>1520673.68</v>
      </c>
      <c r="E668" s="1">
        <v>0</v>
      </c>
      <c r="F668" s="1">
        <v>0</v>
      </c>
      <c r="G668" s="2">
        <f t="shared" si="10"/>
        <v>3010325.9841199997</v>
      </c>
      <c r="H668" s="2">
        <f t="shared" si="11"/>
        <v>0.32000000006519258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47347</v>
      </c>
      <c r="D669" s="1">
        <f>'PR-RAS'!E676</f>
        <v>93375.6</v>
      </c>
      <c r="E669" s="1">
        <v>0</v>
      </c>
      <c r="F669" s="1">
        <v>0</v>
      </c>
      <c r="G669" s="2">
        <f t="shared" si="10"/>
        <v>156377.59760000001</v>
      </c>
      <c r="H669" s="2">
        <f t="shared" si="11"/>
        <v>0.39999999999417923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183129</v>
      </c>
      <c r="D703" s="1">
        <f>'PR-RAS'!E710</f>
        <v>324111.5</v>
      </c>
      <c r="E703" s="1">
        <v>0</v>
      </c>
      <c r="F703" s="1">
        <v>0</v>
      </c>
      <c r="G703" s="2">
        <f t="shared" si="10"/>
        <v>583609.10399999993</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4500</v>
      </c>
      <c r="D705" s="1">
        <f>'PR-RAS'!E712</f>
        <v>0</v>
      </c>
      <c r="E705" s="1">
        <v>0</v>
      </c>
      <c r="F705" s="1">
        <v>0</v>
      </c>
      <c r="G705" s="2">
        <f t="shared" si="10"/>
        <v>3168</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15556.64</v>
      </c>
      <c r="E709" s="1">
        <v>0</v>
      </c>
      <c r="F709" s="1">
        <v>0</v>
      </c>
      <c r="G709" s="2">
        <f t="shared" si="10"/>
        <v>22028.202239999999</v>
      </c>
      <c r="H709" s="2">
        <f t="shared" si="11"/>
        <v>0.36000000000058208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23795</v>
      </c>
      <c r="D711" s="1">
        <f>'PR-RAS'!E718</f>
        <v>33932.04</v>
      </c>
      <c r="E711" s="1">
        <v>0</v>
      </c>
      <c r="F711" s="1">
        <v>0</v>
      </c>
      <c r="G711" s="2">
        <f t="shared" si="10"/>
        <v>65077.946799999998</v>
      </c>
      <c r="H711" s="2">
        <f t="shared" si="11"/>
        <v>4.0000000000873115E-2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0</v>
      </c>
      <c r="E713" s="1">
        <v>0</v>
      </c>
      <c r="F713" s="1">
        <v>0</v>
      </c>
      <c r="G713" s="2">
        <f t="shared" si="10"/>
        <v>234.95999999999998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7124</v>
      </c>
      <c r="D715" s="1">
        <f>'PR-RAS'!E722</f>
        <v>24252.720000000001</v>
      </c>
      <c r="E715" s="1">
        <v>0</v>
      </c>
      <c r="F715" s="1">
        <v>0</v>
      </c>
      <c r="G715" s="2">
        <f t="shared" si="10"/>
        <v>39719.420160000001</v>
      </c>
      <c r="H715" s="2">
        <f t="shared" si="11"/>
        <v>0.27999999999883585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4909</v>
      </c>
      <c r="D716" s="1">
        <f>'PR-RAS'!E723</f>
        <v>25990.09</v>
      </c>
      <c r="E716" s="1">
        <v>0</v>
      </c>
      <c r="F716" s="1">
        <v>0</v>
      </c>
      <c r="G716" s="2">
        <f t="shared" si="10"/>
        <v>40675.763699999996</v>
      </c>
      <c r="H716" s="2">
        <f t="shared" si="11"/>
        <v>9.0000000000145519E-2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17236</v>
      </c>
      <c r="D719" s="1">
        <f>'PR-RAS'!E726</f>
        <v>19782.62</v>
      </c>
      <c r="E719" s="1">
        <v>0</v>
      </c>
      <c r="F719" s="1">
        <v>0</v>
      </c>
      <c r="G719" s="2">
        <f t="shared" si="10"/>
        <v>40783.29032</v>
      </c>
      <c r="H719" s="2">
        <f t="shared" si="11"/>
        <v>0.38000000000101863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583587</v>
      </c>
      <c r="D1480" s="6"/>
      <c r="E1480" s="6">
        <v>0</v>
      </c>
      <c r="F1480" s="6">
        <v>0</v>
      </c>
      <c r="G1480" s="7">
        <f t="shared" ref="G1480:G1580" si="34">B1480/1000*C1480</f>
        <v>583.58699999999999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2636578.09</v>
      </c>
      <c r="D1481" s="1">
        <v>0</v>
      </c>
      <c r="E1481" s="1">
        <v>0</v>
      </c>
      <c r="F1481" s="1">
        <v>0</v>
      </c>
      <c r="G1481" s="2">
        <f t="shared" si="34"/>
        <v>5273.1561799999999</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2582524.75</v>
      </c>
      <c r="D1483" s="1">
        <v>0</v>
      </c>
      <c r="E1483" s="1">
        <v>0</v>
      </c>
      <c r="F1483" s="1">
        <v>0</v>
      </c>
      <c r="G1483" s="2">
        <f t="shared" si="34"/>
        <v>10330.099</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1498967.81</v>
      </c>
      <c r="D1484" s="1">
        <v>0</v>
      </c>
      <c r="E1484" s="1">
        <v>0</v>
      </c>
      <c r="F1484" s="1">
        <v>0</v>
      </c>
      <c r="G1484" s="2">
        <f t="shared" si="34"/>
        <v>7494.8390500000005</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1079024.77</v>
      </c>
      <c r="D1485" s="1">
        <v>0</v>
      </c>
      <c r="E1485" s="1">
        <v>0</v>
      </c>
      <c r="F1485" s="1">
        <v>0</v>
      </c>
      <c r="G1485" s="2">
        <f t="shared" si="34"/>
        <v>6474.1486199999999</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4532.17</v>
      </c>
      <c r="D1486" s="1">
        <v>0</v>
      </c>
      <c r="E1486" s="1">
        <v>0</v>
      </c>
      <c r="F1486" s="1">
        <v>0</v>
      </c>
      <c r="G1486" s="2">
        <f t="shared" si="34"/>
        <v>31.725190000000001</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54053.34</v>
      </c>
      <c r="D1492" s="1">
        <v>0</v>
      </c>
      <c r="E1492" s="1">
        <v>0</v>
      </c>
      <c r="F1492" s="1">
        <v>0</v>
      </c>
      <c r="G1492" s="2">
        <f t="shared" si="34"/>
        <v>702.69341999999995</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2839170.9699999997</v>
      </c>
      <c r="D1499" s="1">
        <v>0</v>
      </c>
      <c r="E1499" s="1">
        <v>0</v>
      </c>
      <c r="F1499" s="1">
        <v>0</v>
      </c>
      <c r="G1499" s="2">
        <f t="shared" si="34"/>
        <v>56783.419399999999</v>
      </c>
      <c r="H1499" s="2">
        <f t="shared" si="35"/>
        <v>3.0000000260770321E-2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2679080.9499999997</v>
      </c>
      <c r="D1501" s="1">
        <v>0</v>
      </c>
      <c r="E1501" s="1">
        <v>0</v>
      </c>
      <c r="F1501" s="1">
        <v>0</v>
      </c>
      <c r="G1501" s="2">
        <f t="shared" si="34"/>
        <v>58939.780899999991</v>
      </c>
      <c r="H1501" s="2">
        <f t="shared" si="35"/>
        <v>5.0000000279396772E-2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1497293.59</v>
      </c>
      <c r="D1502" s="1">
        <v>0</v>
      </c>
      <c r="E1502" s="1">
        <v>0</v>
      </c>
      <c r="F1502" s="1">
        <v>0</v>
      </c>
      <c r="G1502" s="2">
        <f t="shared" si="34"/>
        <v>34437.752570000004</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1173055.92</v>
      </c>
      <c r="D1503" s="1">
        <v>0</v>
      </c>
      <c r="E1503" s="1">
        <v>0</v>
      </c>
      <c r="F1503" s="1">
        <v>0</v>
      </c>
      <c r="G1503" s="2">
        <f t="shared" si="34"/>
        <v>28153.342079999999</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7232.09</v>
      </c>
      <c r="D1504" s="1">
        <v>0</v>
      </c>
      <c r="E1504" s="1">
        <v>0</v>
      </c>
      <c r="F1504" s="1">
        <v>0</v>
      </c>
      <c r="G1504" s="2">
        <f t="shared" si="34"/>
        <v>180.80225000000002</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1499.35</v>
      </c>
      <c r="D1509" s="1">
        <v>0</v>
      </c>
      <c r="E1509" s="1">
        <v>0</v>
      </c>
      <c r="F1509" s="1">
        <v>0</v>
      </c>
      <c r="G1509" s="2">
        <f t="shared" si="34"/>
        <v>44.980499999999992</v>
      </c>
      <c r="H1509" s="2">
        <f t="shared" si="35"/>
        <v>0.34999999999990905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160090.01999999999</v>
      </c>
      <c r="D1510" s="1">
        <v>0</v>
      </c>
      <c r="E1510" s="1">
        <v>0</v>
      </c>
      <c r="F1510" s="1">
        <v>0</v>
      </c>
      <c r="G1510" s="2">
        <f t="shared" si="34"/>
        <v>4962.7906199999998</v>
      </c>
      <c r="H1510" s="2">
        <f t="shared" si="35"/>
        <v>1.9999999989522621E-2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380994.12000000011</v>
      </c>
      <c r="D1517" s="1">
        <v>0</v>
      </c>
      <c r="E1517" s="1">
        <v>0</v>
      </c>
      <c r="F1517" s="1">
        <v>0</v>
      </c>
      <c r="G1517" s="2">
        <f t="shared" si="34"/>
        <v>14477.776560000004</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380994.12</v>
      </c>
      <c r="D1576" s="1">
        <v>0</v>
      </c>
      <c r="E1576" s="1">
        <v>0</v>
      </c>
      <c r="F1576" s="1">
        <v>0</v>
      </c>
      <c r="G1576" s="2">
        <f t="shared" si="34"/>
        <v>36956.429640000002</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375655.8</v>
      </c>
      <c r="D1578" s="1">
        <v>0</v>
      </c>
      <c r="E1578" s="1">
        <v>0</v>
      </c>
      <c r="F1578" s="1">
        <v>0</v>
      </c>
      <c r="G1578" s="2">
        <f t="shared" si="34"/>
        <v>37189.924200000001</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5338.32</v>
      </c>
      <c r="D1579" s="1">
        <v>0</v>
      </c>
      <c r="E1579" s="1">
        <v>0</v>
      </c>
      <c r="F1579" s="1">
        <v>0</v>
      </c>
      <c r="G1579" s="2">
        <f t="shared" si="34"/>
        <v>533.83199999999999</v>
      </c>
      <c r="H1579" s="2">
        <f t="shared" si="35"/>
        <v>0.31999999999970896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8"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19564</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2298197</v>
      </c>
      <c r="I16" s="184">
        <f>'PR-RAS'!E6</f>
        <v>2644409.42</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2283174</v>
      </c>
      <c r="I17" s="184">
        <f>'PR-RAS'!E151</f>
        <v>2562690.3200000003</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0</v>
      </c>
      <c r="I18" s="184">
        <f>'PR-RAS'!E645</f>
        <v>338829.32999999961</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104116</v>
      </c>
      <c r="I19" s="185">
        <f>'PR-RAS'!E646</f>
        <v>0</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583587</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46</v>
      </c>
      <c r="I34" s="189">
        <f>OBVEZE!D42</f>
        <v>380994.12000000011</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46</v>
      </c>
      <c r="I36" s="193">
        <f>OBVEZE!D101</f>
        <v>380994.12</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09" zoomScaleNormal="100" workbookViewId="0">
      <selection activeCell="E643" sqref="E643"/>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2298197</v>
      </c>
      <c r="E6" s="55">
        <f>E7+E44+E50+E82+E106+E124+E133+E139</f>
        <v>2644409.42</v>
      </c>
      <c r="F6" s="56">
        <f t="shared" ref="F6:F131" si="0">IF(D6&lt;&gt;0,IF(E6/D6&gt;=100,"&gt;&gt;100",E6/D6*100),"-")</f>
        <v>115.06452318926532</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1519232</v>
      </c>
      <c r="E50" s="59">
        <f>E51+E54+E59+E62+E65+E68+E71+E74+E77</f>
        <v>1614049.28</v>
      </c>
      <c r="F50" s="56">
        <f t="shared" si="0"/>
        <v>106.24113236161431</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1519232</v>
      </c>
      <c r="E68" s="55">
        <f t="shared" si="15"/>
        <v>1614049.28</v>
      </c>
      <c r="F68" s="56">
        <f t="shared" si="0"/>
        <v>106.24113236161431</v>
      </c>
    </row>
    <row r="69" spans="1:6" ht="12.75" customHeight="1" x14ac:dyDescent="0.2">
      <c r="A69" s="57" t="s">
        <v>181</v>
      </c>
      <c r="B69" s="91" t="s">
        <v>182</v>
      </c>
      <c r="C69" s="54" t="s">
        <v>181</v>
      </c>
      <c r="D69" s="257">
        <v>1519232</v>
      </c>
      <c r="E69" s="257">
        <v>1614049.28</v>
      </c>
      <c r="F69" s="56">
        <f t="shared" si="0"/>
        <v>106.24113236161431</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0</v>
      </c>
      <c r="E82" s="55">
        <f t="shared" si="19"/>
        <v>1.33</v>
      </c>
      <c r="F82" s="56" t="str">
        <f t="shared" si="0"/>
        <v>-</v>
      </c>
    </row>
    <row r="83" spans="1:6" ht="12.75" customHeight="1" x14ac:dyDescent="0.2">
      <c r="A83" s="57">
        <v>641</v>
      </c>
      <c r="B83" s="91" t="s">
        <v>209</v>
      </c>
      <c r="C83" s="54" t="s">
        <v>210</v>
      </c>
      <c r="D83" s="55">
        <f t="shared" ref="D83:E83" si="20">SUM(D84:D90)</f>
        <v>0</v>
      </c>
      <c r="E83" s="55">
        <f t="shared" si="20"/>
        <v>1.33</v>
      </c>
      <c r="F83" s="56" t="str">
        <f t="shared" si="0"/>
        <v>-</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v>1.33</v>
      </c>
      <c r="F85" s="56" t="str">
        <f t="shared" si="0"/>
        <v>-</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187629</v>
      </c>
      <c r="E106" s="55">
        <f t="shared" si="23"/>
        <v>324561.5</v>
      </c>
      <c r="F106" s="56">
        <f t="shared" si="0"/>
        <v>172.98045611286102</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187629</v>
      </c>
      <c r="E112" s="55">
        <f t="shared" si="25"/>
        <v>324561.5</v>
      </c>
      <c r="F112" s="56">
        <f t="shared" si="0"/>
        <v>172.98045611286102</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187629</v>
      </c>
      <c r="E117" s="257">
        <v>324561.5</v>
      </c>
      <c r="F117" s="56">
        <f t="shared" si="0"/>
        <v>172.98045611286102</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33825</v>
      </c>
      <c r="E124" s="55">
        <f t="shared" si="27"/>
        <v>114382.5</v>
      </c>
      <c r="F124" s="56">
        <f t="shared" si="0"/>
        <v>338.15964523281599</v>
      </c>
    </row>
    <row r="125" spans="1:6" ht="12.75" customHeight="1" x14ac:dyDescent="0.2">
      <c r="A125" s="57">
        <v>661</v>
      </c>
      <c r="B125" s="93" t="s">
        <v>293</v>
      </c>
      <c r="C125" s="54" t="s">
        <v>294</v>
      </c>
      <c r="D125" s="55">
        <f t="shared" ref="D125:E125" si="28">SUM(D126:D127)</f>
        <v>33825</v>
      </c>
      <c r="E125" s="55">
        <f t="shared" si="28"/>
        <v>114382.5</v>
      </c>
      <c r="F125" s="56">
        <f t="shared" si="0"/>
        <v>338.15964523281599</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33825</v>
      </c>
      <c r="E127" s="257">
        <v>114382.5</v>
      </c>
      <c r="F127" s="56">
        <f t="shared" si="0"/>
        <v>338.15964523281599</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557511</v>
      </c>
      <c r="E133" s="55">
        <f t="shared" si="30"/>
        <v>591414.81000000006</v>
      </c>
      <c r="F133" s="56">
        <f t="shared" ref="F133:F223" si="31">IF(D133&lt;&gt;0,IF(E133/D133&gt;=100,"&gt;&gt;100",E133/D133*100),"-")</f>
        <v>106.08128090746192</v>
      </c>
    </row>
    <row r="134" spans="1:6" ht="24" x14ac:dyDescent="0.2">
      <c r="A134" s="57">
        <v>671</v>
      </c>
      <c r="B134" s="247" t="s">
        <v>311</v>
      </c>
      <c r="C134" s="54" t="s">
        <v>312</v>
      </c>
      <c r="D134" s="55">
        <f t="shared" ref="D134:E134" si="32">SUM(D135:D137)</f>
        <v>557511</v>
      </c>
      <c r="E134" s="55">
        <f t="shared" si="32"/>
        <v>591414.81000000006</v>
      </c>
      <c r="F134" s="56">
        <f t="shared" si="31"/>
        <v>106.08128090746192</v>
      </c>
    </row>
    <row r="135" spans="1:6" ht="12.75" customHeight="1" x14ac:dyDescent="0.2">
      <c r="A135" s="57">
        <v>6711</v>
      </c>
      <c r="B135" s="91" t="s">
        <v>313</v>
      </c>
      <c r="C135" s="54" t="s">
        <v>314</v>
      </c>
      <c r="D135" s="257">
        <v>557511</v>
      </c>
      <c r="E135" s="257">
        <v>591414.81000000006</v>
      </c>
      <c r="F135" s="56">
        <f t="shared" si="31"/>
        <v>106.08128090746192</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2283174</v>
      </c>
      <c r="E151" s="55">
        <f t="shared" si="35"/>
        <v>2562690.3200000003</v>
      </c>
      <c r="F151" s="56">
        <f t="shared" si="31"/>
        <v>112.24244494725326</v>
      </c>
    </row>
    <row r="152" spans="1:6" ht="12.75" customHeight="1" x14ac:dyDescent="0.2">
      <c r="A152" s="57">
        <v>31</v>
      </c>
      <c r="B152" s="91" t="s">
        <v>346</v>
      </c>
      <c r="C152" s="54" t="s">
        <v>35</v>
      </c>
      <c r="D152" s="55">
        <f t="shared" ref="D152:E152" si="36">D153+D158+D159</f>
        <v>1469873</v>
      </c>
      <c r="E152" s="55">
        <f t="shared" si="36"/>
        <v>1498455.1700000002</v>
      </c>
      <c r="F152" s="56">
        <f t="shared" si="31"/>
        <v>101.94453330321736</v>
      </c>
    </row>
    <row r="153" spans="1:6" ht="12.75" customHeight="1" x14ac:dyDescent="0.2">
      <c r="A153" s="57">
        <v>311</v>
      </c>
      <c r="B153" s="91" t="s">
        <v>347</v>
      </c>
      <c r="C153" s="54" t="s">
        <v>348</v>
      </c>
      <c r="D153" s="55">
        <f t="shared" ref="D153:E153" si="37">SUM(D154:D157)</f>
        <v>1218244</v>
      </c>
      <c r="E153" s="55">
        <f t="shared" si="37"/>
        <v>1239196.56</v>
      </c>
      <c r="F153" s="56">
        <f t="shared" si="31"/>
        <v>101.71989847682403</v>
      </c>
    </row>
    <row r="154" spans="1:6" ht="12.75" customHeight="1" x14ac:dyDescent="0.2">
      <c r="A154" s="57">
        <v>3111</v>
      </c>
      <c r="B154" s="91" t="s">
        <v>349</v>
      </c>
      <c r="C154" s="54" t="s">
        <v>350</v>
      </c>
      <c r="D154" s="257">
        <v>1218244</v>
      </c>
      <c r="E154" s="257">
        <v>1239196.56</v>
      </c>
      <c r="F154" s="56">
        <f t="shared" si="31"/>
        <v>101.71989847682403</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c r="E156" s="257"/>
      <c r="F156" s="56" t="str">
        <f t="shared" si="31"/>
        <v>-</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50619</v>
      </c>
      <c r="E158" s="257">
        <v>55257.86</v>
      </c>
      <c r="F158" s="56">
        <f t="shared" si="31"/>
        <v>109.1642663821885</v>
      </c>
    </row>
    <row r="159" spans="1:6" ht="12.75" customHeight="1" x14ac:dyDescent="0.2">
      <c r="A159" s="57">
        <v>313</v>
      </c>
      <c r="B159" s="91" t="s">
        <v>359</v>
      </c>
      <c r="C159" s="54" t="s">
        <v>360</v>
      </c>
      <c r="D159" s="55">
        <f t="shared" ref="D159:E159" si="38">SUM(D160:D162)</f>
        <v>201010</v>
      </c>
      <c r="E159" s="55">
        <f t="shared" si="38"/>
        <v>204000.75</v>
      </c>
      <c r="F159" s="56">
        <f t="shared" si="31"/>
        <v>101.48786130043281</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201010</v>
      </c>
      <c r="E161" s="257">
        <v>203713.93</v>
      </c>
      <c r="F161" s="56">
        <f t="shared" si="31"/>
        <v>101.34517188199592</v>
      </c>
    </row>
    <row r="162" spans="1:6" ht="12.75" customHeight="1" x14ac:dyDescent="0.2">
      <c r="A162" s="57">
        <v>3133</v>
      </c>
      <c r="B162" s="91" t="s">
        <v>364</v>
      </c>
      <c r="C162" s="54" t="s">
        <v>365</v>
      </c>
      <c r="D162" s="257"/>
      <c r="E162" s="257">
        <v>286.82</v>
      </c>
      <c r="F162" s="56" t="str">
        <f t="shared" si="31"/>
        <v>-</v>
      </c>
    </row>
    <row r="163" spans="1:6" ht="12.75" customHeight="1" x14ac:dyDescent="0.2">
      <c r="A163" s="57">
        <v>32</v>
      </c>
      <c r="B163" s="91" t="s">
        <v>366</v>
      </c>
      <c r="C163" s="54" t="s">
        <v>367</v>
      </c>
      <c r="D163" s="55">
        <f t="shared" ref="D163:E163" si="39">D164+D169+D177+D187+D188</f>
        <v>806914</v>
      </c>
      <c r="E163" s="55">
        <f t="shared" si="39"/>
        <v>1058134.05</v>
      </c>
      <c r="F163" s="56">
        <f t="shared" si="31"/>
        <v>131.13343553340258</v>
      </c>
    </row>
    <row r="164" spans="1:6" ht="12.75" customHeight="1" x14ac:dyDescent="0.2">
      <c r="A164" s="57">
        <v>321</v>
      </c>
      <c r="B164" s="91" t="s">
        <v>368</v>
      </c>
      <c r="C164" s="54" t="s">
        <v>369</v>
      </c>
      <c r="D164" s="55">
        <f t="shared" ref="D164:E164" si="40">SUM(D165:D168)</f>
        <v>24820</v>
      </c>
      <c r="E164" s="55">
        <f t="shared" si="40"/>
        <v>56165.04</v>
      </c>
      <c r="F164" s="56">
        <f t="shared" si="31"/>
        <v>226.28944399677681</v>
      </c>
    </row>
    <row r="165" spans="1:6" ht="12.75" customHeight="1" x14ac:dyDescent="0.2">
      <c r="A165" s="57">
        <v>3211</v>
      </c>
      <c r="B165" s="91" t="s">
        <v>370</v>
      </c>
      <c r="C165" s="54" t="s">
        <v>371</v>
      </c>
      <c r="D165" s="257"/>
      <c r="E165" s="257">
        <v>19983</v>
      </c>
      <c r="F165" s="56" t="str">
        <f t="shared" si="31"/>
        <v>-</v>
      </c>
    </row>
    <row r="166" spans="1:6" ht="12.75" customHeight="1" x14ac:dyDescent="0.2">
      <c r="A166" s="57">
        <v>3212</v>
      </c>
      <c r="B166" s="91" t="s">
        <v>372</v>
      </c>
      <c r="C166" s="54" t="s">
        <v>373</v>
      </c>
      <c r="D166" s="257">
        <v>23795</v>
      </c>
      <c r="E166" s="257">
        <v>33932.04</v>
      </c>
      <c r="F166" s="56">
        <f t="shared" si="31"/>
        <v>142.60155494851861</v>
      </c>
    </row>
    <row r="167" spans="1:6" ht="12.75" customHeight="1" x14ac:dyDescent="0.2">
      <c r="A167" s="57">
        <v>3213</v>
      </c>
      <c r="B167" s="91" t="s">
        <v>374</v>
      </c>
      <c r="C167" s="54" t="s">
        <v>375</v>
      </c>
      <c r="D167" s="257">
        <v>1025</v>
      </c>
      <c r="E167" s="257">
        <v>2250</v>
      </c>
      <c r="F167" s="56">
        <f t="shared" si="31"/>
        <v>219.51219512195124</v>
      </c>
    </row>
    <row r="168" spans="1:6" ht="12.75" customHeight="1" x14ac:dyDescent="0.2">
      <c r="A168" s="57">
        <v>3214</v>
      </c>
      <c r="B168" s="91" t="s">
        <v>376</v>
      </c>
      <c r="C168" s="54" t="s">
        <v>377</v>
      </c>
      <c r="D168" s="257"/>
      <c r="E168" s="257"/>
      <c r="F168" s="56" t="str">
        <f t="shared" si="31"/>
        <v>-</v>
      </c>
    </row>
    <row r="169" spans="1:6" ht="12.75" customHeight="1" x14ac:dyDescent="0.2">
      <c r="A169" s="57">
        <v>322</v>
      </c>
      <c r="B169" s="91" t="s">
        <v>378</v>
      </c>
      <c r="C169" s="54" t="s">
        <v>379</v>
      </c>
      <c r="D169" s="55">
        <f t="shared" ref="D169:E169" si="41">SUM(D170:D176)</f>
        <v>482114</v>
      </c>
      <c r="E169" s="55">
        <f t="shared" si="41"/>
        <v>712777.01</v>
      </c>
      <c r="F169" s="56">
        <f t="shared" si="31"/>
        <v>147.84408044570372</v>
      </c>
    </row>
    <row r="170" spans="1:6" ht="12.75" customHeight="1" x14ac:dyDescent="0.2">
      <c r="A170" s="57">
        <v>3221</v>
      </c>
      <c r="B170" s="91" t="s">
        <v>380</v>
      </c>
      <c r="C170" s="54" t="s">
        <v>381</v>
      </c>
      <c r="D170" s="257">
        <v>50853</v>
      </c>
      <c r="E170" s="257">
        <v>47622.57</v>
      </c>
      <c r="F170" s="56">
        <f t="shared" si="31"/>
        <v>93.647513421037104</v>
      </c>
    </row>
    <row r="171" spans="1:6" ht="12.75" customHeight="1" x14ac:dyDescent="0.2">
      <c r="A171" s="57">
        <v>3222</v>
      </c>
      <c r="B171" s="91" t="s">
        <v>382</v>
      </c>
      <c r="C171" s="54" t="s">
        <v>383</v>
      </c>
      <c r="D171" s="257">
        <v>237497</v>
      </c>
      <c r="E171" s="257">
        <v>333104.44</v>
      </c>
      <c r="F171" s="56">
        <f t="shared" si="31"/>
        <v>140.25627271081319</v>
      </c>
    </row>
    <row r="172" spans="1:6" ht="12.75" customHeight="1" x14ac:dyDescent="0.2">
      <c r="A172" s="57">
        <v>3223</v>
      </c>
      <c r="B172" s="91" t="s">
        <v>384</v>
      </c>
      <c r="C172" s="54" t="s">
        <v>385</v>
      </c>
      <c r="D172" s="257">
        <v>152262</v>
      </c>
      <c r="E172" s="257">
        <v>167119.98000000001</v>
      </c>
      <c r="F172" s="56">
        <f t="shared" si="31"/>
        <v>109.7581668439926</v>
      </c>
    </row>
    <row r="173" spans="1:6" ht="12.75" customHeight="1" x14ac:dyDescent="0.2">
      <c r="A173" s="57">
        <v>3224</v>
      </c>
      <c r="B173" s="91" t="s">
        <v>386</v>
      </c>
      <c r="C173" s="54" t="s">
        <v>387</v>
      </c>
      <c r="D173" s="257">
        <v>19041</v>
      </c>
      <c r="E173" s="257">
        <v>11228.62</v>
      </c>
      <c r="F173" s="56">
        <f t="shared" si="31"/>
        <v>58.970747334698814</v>
      </c>
    </row>
    <row r="174" spans="1:6" ht="12.75" customHeight="1" x14ac:dyDescent="0.2">
      <c r="A174" s="57">
        <v>3225</v>
      </c>
      <c r="B174" s="91" t="s">
        <v>388</v>
      </c>
      <c r="C174" s="54" t="s">
        <v>389</v>
      </c>
      <c r="D174" s="257">
        <v>19381</v>
      </c>
      <c r="E174" s="257">
        <v>126199.01</v>
      </c>
      <c r="F174" s="56">
        <f t="shared" si="31"/>
        <v>651.14808317424274</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3080</v>
      </c>
      <c r="E176" s="257">
        <v>27502.39</v>
      </c>
      <c r="F176" s="56">
        <f t="shared" si="31"/>
        <v>892.93474025974024</v>
      </c>
    </row>
    <row r="177" spans="1:6" ht="12.75" customHeight="1" x14ac:dyDescent="0.2">
      <c r="A177" s="57">
        <v>323</v>
      </c>
      <c r="B177" s="91" t="s">
        <v>394</v>
      </c>
      <c r="C177" s="54" t="s">
        <v>395</v>
      </c>
      <c r="D177" s="55">
        <f t="shared" ref="D177:E177" si="42">SUM(D178:D186)</f>
        <v>265468</v>
      </c>
      <c r="E177" s="55">
        <f t="shared" si="42"/>
        <v>225323.00999999998</v>
      </c>
      <c r="F177" s="56">
        <f t="shared" si="31"/>
        <v>84.87765380384829</v>
      </c>
    </row>
    <row r="178" spans="1:6" ht="12.75" customHeight="1" x14ac:dyDescent="0.2">
      <c r="A178" s="57">
        <v>3231</v>
      </c>
      <c r="B178" s="91" t="s">
        <v>396</v>
      </c>
      <c r="C178" s="54" t="s">
        <v>397</v>
      </c>
      <c r="D178" s="257">
        <v>11524</v>
      </c>
      <c r="E178" s="257">
        <v>21680.13</v>
      </c>
      <c r="F178" s="56">
        <f t="shared" si="31"/>
        <v>188.13024991322459</v>
      </c>
    </row>
    <row r="179" spans="1:6" ht="12.75" customHeight="1" x14ac:dyDescent="0.2">
      <c r="A179" s="57">
        <v>3232</v>
      </c>
      <c r="B179" s="91" t="s">
        <v>398</v>
      </c>
      <c r="C179" s="54" t="s">
        <v>399</v>
      </c>
      <c r="D179" s="257">
        <v>128491</v>
      </c>
      <c r="E179" s="257">
        <v>76892.759999999995</v>
      </c>
      <c r="F179" s="56">
        <f t="shared" si="31"/>
        <v>59.842915067981409</v>
      </c>
    </row>
    <row r="180" spans="1:6" ht="12.75" customHeight="1" x14ac:dyDescent="0.2">
      <c r="A180" s="57">
        <v>3233</v>
      </c>
      <c r="B180" s="91" t="s">
        <v>400</v>
      </c>
      <c r="C180" s="54" t="s">
        <v>401</v>
      </c>
      <c r="D180" s="257">
        <v>8647</v>
      </c>
      <c r="E180" s="257">
        <v>10743.83</v>
      </c>
      <c r="F180" s="56">
        <f t="shared" si="31"/>
        <v>124.24921938244478</v>
      </c>
    </row>
    <row r="181" spans="1:6" ht="12.75" customHeight="1" x14ac:dyDescent="0.2">
      <c r="A181" s="57">
        <v>3234</v>
      </c>
      <c r="B181" s="91" t="s">
        <v>402</v>
      </c>
      <c r="C181" s="54" t="s">
        <v>403</v>
      </c>
      <c r="D181" s="257">
        <v>15645</v>
      </c>
      <c r="E181" s="257">
        <v>16389.009999999998</v>
      </c>
      <c r="F181" s="56">
        <f t="shared" si="31"/>
        <v>104.75557686161712</v>
      </c>
    </row>
    <row r="182" spans="1:6" ht="12.75" customHeight="1" x14ac:dyDescent="0.2">
      <c r="A182" s="57">
        <v>3235</v>
      </c>
      <c r="B182" s="91" t="s">
        <v>404</v>
      </c>
      <c r="C182" s="54" t="s">
        <v>405</v>
      </c>
      <c r="D182" s="257"/>
      <c r="E182" s="257"/>
      <c r="F182" s="56" t="str">
        <f t="shared" si="31"/>
        <v>-</v>
      </c>
    </row>
    <row r="183" spans="1:6" ht="12.75" customHeight="1" x14ac:dyDescent="0.2">
      <c r="A183" s="57">
        <v>3236</v>
      </c>
      <c r="B183" s="91" t="s">
        <v>406</v>
      </c>
      <c r="C183" s="54" t="s">
        <v>407</v>
      </c>
      <c r="D183" s="257">
        <v>330</v>
      </c>
      <c r="E183" s="257">
        <v>3082.5</v>
      </c>
      <c r="F183" s="56">
        <f t="shared" si="31"/>
        <v>934.09090909090912</v>
      </c>
    </row>
    <row r="184" spans="1:6" ht="12.75" customHeight="1" x14ac:dyDescent="0.2">
      <c r="A184" s="57">
        <v>3237</v>
      </c>
      <c r="B184" s="91" t="s">
        <v>408</v>
      </c>
      <c r="C184" s="54" t="s">
        <v>409</v>
      </c>
      <c r="D184" s="257">
        <v>92857</v>
      </c>
      <c r="E184" s="257">
        <v>79112.759999999995</v>
      </c>
      <c r="F184" s="56">
        <f t="shared" si="31"/>
        <v>85.198487997673837</v>
      </c>
    </row>
    <row r="185" spans="1:6" ht="12.75" customHeight="1" x14ac:dyDescent="0.2">
      <c r="A185" s="57">
        <v>3238</v>
      </c>
      <c r="B185" s="91" t="s">
        <v>410</v>
      </c>
      <c r="C185" s="54" t="s">
        <v>411</v>
      </c>
      <c r="D185" s="257">
        <v>6644</v>
      </c>
      <c r="E185" s="257">
        <v>13730.02</v>
      </c>
      <c r="F185" s="56">
        <f t="shared" si="31"/>
        <v>206.6529199277544</v>
      </c>
    </row>
    <row r="186" spans="1:6" ht="12.75" customHeight="1" x14ac:dyDescent="0.2">
      <c r="A186" s="57">
        <v>3239</v>
      </c>
      <c r="B186" s="91" t="s">
        <v>412</v>
      </c>
      <c r="C186" s="54" t="s">
        <v>413</v>
      </c>
      <c r="D186" s="257">
        <v>1330</v>
      </c>
      <c r="E186" s="257">
        <v>3692</v>
      </c>
      <c r="F186" s="56">
        <f t="shared" si="31"/>
        <v>277.59398496240601</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34512</v>
      </c>
      <c r="E188" s="55">
        <f t="shared" si="43"/>
        <v>63868.990000000005</v>
      </c>
      <c r="F188" s="56">
        <f t="shared" si="31"/>
        <v>185.06313745943442</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v>27778</v>
      </c>
      <c r="E190" s="257">
        <v>30324.62</v>
      </c>
      <c r="F190" s="56">
        <f t="shared" si="31"/>
        <v>109.16775865793073</v>
      </c>
    </row>
    <row r="191" spans="1:6" ht="12.75" customHeight="1" x14ac:dyDescent="0.2">
      <c r="A191" s="57">
        <v>3293</v>
      </c>
      <c r="B191" s="91" t="s">
        <v>422</v>
      </c>
      <c r="C191" s="54" t="s">
        <v>423</v>
      </c>
      <c r="D191" s="257">
        <v>722</v>
      </c>
      <c r="E191" s="257">
        <v>7156.39</v>
      </c>
      <c r="F191" s="56">
        <f t="shared" si="31"/>
        <v>991.18975069252076</v>
      </c>
    </row>
    <row r="192" spans="1:6" ht="12.75" customHeight="1" x14ac:dyDescent="0.2">
      <c r="A192" s="57">
        <v>3294</v>
      </c>
      <c r="B192" s="91" t="s">
        <v>424</v>
      </c>
      <c r="C192" s="54" t="s">
        <v>425</v>
      </c>
      <c r="D192" s="257">
        <v>250</v>
      </c>
      <c r="E192" s="257">
        <v>750</v>
      </c>
      <c r="F192" s="56">
        <f t="shared" si="31"/>
        <v>300</v>
      </c>
    </row>
    <row r="193" spans="1:6" ht="12.75" customHeight="1" x14ac:dyDescent="0.2">
      <c r="A193" s="57">
        <v>3295</v>
      </c>
      <c r="B193" s="91" t="s">
        <v>426</v>
      </c>
      <c r="C193" s="54" t="s">
        <v>427</v>
      </c>
      <c r="D193" s="257">
        <v>5762</v>
      </c>
      <c r="E193" s="257">
        <v>10070</v>
      </c>
      <c r="F193" s="56">
        <f t="shared" si="31"/>
        <v>174.76570635196111</v>
      </c>
    </row>
    <row r="194" spans="1:6" ht="12.75" customHeight="1" x14ac:dyDescent="0.2">
      <c r="A194" s="57" t="s">
        <v>428</v>
      </c>
      <c r="B194" s="91" t="s">
        <v>429</v>
      </c>
      <c r="C194" s="54" t="s">
        <v>428</v>
      </c>
      <c r="D194" s="257"/>
      <c r="E194" s="257"/>
      <c r="F194" s="56" t="str">
        <f t="shared" si="31"/>
        <v>-</v>
      </c>
    </row>
    <row r="195" spans="1:6" ht="12.75" customHeight="1" x14ac:dyDescent="0.2">
      <c r="A195" s="57">
        <v>3299</v>
      </c>
      <c r="B195" s="91" t="s">
        <v>430</v>
      </c>
      <c r="C195" s="54" t="s">
        <v>431</v>
      </c>
      <c r="D195" s="257"/>
      <c r="E195" s="257">
        <v>15567.98</v>
      </c>
      <c r="F195" s="56" t="str">
        <f t="shared" si="31"/>
        <v>-</v>
      </c>
    </row>
    <row r="196" spans="1:6" ht="12.75" customHeight="1" x14ac:dyDescent="0.2">
      <c r="A196" s="57">
        <v>34</v>
      </c>
      <c r="B196" s="247" t="s">
        <v>432</v>
      </c>
      <c r="C196" s="54" t="s">
        <v>433</v>
      </c>
      <c r="D196" s="55">
        <f t="shared" ref="D196:E196" si="44">D197+D202+D210</f>
        <v>6387</v>
      </c>
      <c r="E196" s="55">
        <f t="shared" si="44"/>
        <v>5801.1</v>
      </c>
      <c r="F196" s="56">
        <f t="shared" si="31"/>
        <v>90.826679192108969</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6387</v>
      </c>
      <c r="E210" s="55">
        <f t="shared" si="47"/>
        <v>5801.1</v>
      </c>
      <c r="F210" s="56">
        <f t="shared" si="31"/>
        <v>90.826679192108969</v>
      </c>
    </row>
    <row r="211" spans="1:6" ht="12.75" customHeight="1" x14ac:dyDescent="0.2">
      <c r="A211" s="57">
        <v>3431</v>
      </c>
      <c r="B211" s="247" t="s">
        <v>462</v>
      </c>
      <c r="C211" s="54" t="s">
        <v>463</v>
      </c>
      <c r="D211" s="257">
        <v>2635</v>
      </c>
      <c r="E211" s="257">
        <v>2942.73</v>
      </c>
      <c r="F211" s="56">
        <f t="shared" si="31"/>
        <v>111.67855787476282</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v>2</v>
      </c>
      <c r="E213" s="257">
        <v>2858.37</v>
      </c>
      <c r="F213" s="56" t="str">
        <f t="shared" si="31"/>
        <v>&gt;&gt;100</v>
      </c>
    </row>
    <row r="214" spans="1:6" ht="12.75" customHeight="1" x14ac:dyDescent="0.2">
      <c r="A214" s="57">
        <v>3434</v>
      </c>
      <c r="B214" s="91" t="s">
        <v>468</v>
      </c>
      <c r="C214" s="54" t="s">
        <v>469</v>
      </c>
      <c r="D214" s="257">
        <v>3750</v>
      </c>
      <c r="E214" s="257"/>
      <c r="F214" s="56">
        <f t="shared" si="31"/>
        <v>0</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300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300</v>
      </c>
      <c r="F264" s="56" t="str">
        <f t="shared" si="69"/>
        <v>-</v>
      </c>
    </row>
    <row r="265" spans="1:6" ht="12.75" customHeight="1" x14ac:dyDescent="0.2">
      <c r="A265" s="57">
        <v>3811</v>
      </c>
      <c r="B265" s="91" t="s">
        <v>566</v>
      </c>
      <c r="C265" s="54" t="s">
        <v>567</v>
      </c>
      <c r="D265" s="257"/>
      <c r="E265" s="257">
        <v>300</v>
      </c>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2283174</v>
      </c>
      <c r="E289" s="55">
        <f t="shared" si="79"/>
        <v>2562690.3200000003</v>
      </c>
      <c r="F289" s="56">
        <f t="shared" si="76"/>
        <v>112.24244494725326</v>
      </c>
    </row>
    <row r="290" spans="1:6" ht="12.75" customHeight="1" x14ac:dyDescent="0.2">
      <c r="A290" s="57" t="s">
        <v>605</v>
      </c>
      <c r="B290" s="91" t="s">
        <v>616</v>
      </c>
      <c r="C290" s="54" t="s">
        <v>617</v>
      </c>
      <c r="D290" s="55">
        <f>IF(D6&gt;=D289,D6-D289,0)</f>
        <v>15023</v>
      </c>
      <c r="E290" s="55">
        <f>IF(E6&gt;=E289,E6-E289,0)</f>
        <v>81719.099999999627</v>
      </c>
      <c r="F290" s="56">
        <f t="shared" si="76"/>
        <v>543.95992811022847</v>
      </c>
    </row>
    <row r="291" spans="1:6" ht="12.75" customHeight="1" x14ac:dyDescent="0.2">
      <c r="A291" s="57" t="s">
        <v>605</v>
      </c>
      <c r="B291" s="91" t="s">
        <v>618</v>
      </c>
      <c r="C291" s="54" t="s">
        <v>619</v>
      </c>
      <c r="D291" s="55">
        <f>IF(D289&gt;=D6,D289-D6,0)</f>
        <v>0</v>
      </c>
      <c r="E291" s="55">
        <f>IF(E289&gt;=E6,E289-E6,0)</f>
        <v>0</v>
      </c>
      <c r="F291" s="56" t="str">
        <f t="shared" si="76"/>
        <v>-</v>
      </c>
    </row>
    <row r="292" spans="1:6" ht="12.75" customHeight="1" x14ac:dyDescent="0.2">
      <c r="A292" s="57">
        <v>92211</v>
      </c>
      <c r="B292" s="91" t="s">
        <v>620</v>
      </c>
      <c r="C292" s="54" t="s">
        <v>621</v>
      </c>
      <c r="D292" s="257">
        <v>1101047</v>
      </c>
      <c r="E292" s="257">
        <v>1507894.63</v>
      </c>
      <c r="F292" s="56">
        <f t="shared" si="76"/>
        <v>136.95097756953155</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v>109534</v>
      </c>
      <c r="E294" s="257">
        <v>78473.25</v>
      </c>
      <c r="F294" s="56">
        <f t="shared" si="76"/>
        <v>71.642823232968752</v>
      </c>
    </row>
    <row r="295" spans="1:6" ht="24" x14ac:dyDescent="0.2">
      <c r="A295" s="57">
        <v>9661</v>
      </c>
      <c r="B295" s="91" t="s">
        <v>626</v>
      </c>
      <c r="C295" s="54" t="s">
        <v>627</v>
      </c>
      <c r="D295" s="257">
        <v>76774</v>
      </c>
      <c r="E295" s="257">
        <v>91507.93</v>
      </c>
      <c r="F295" s="56">
        <f t="shared" si="76"/>
        <v>119.1913017427775</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c r="E313" s="257"/>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107056</v>
      </c>
      <c r="E350" s="55">
        <f t="shared" si="95"/>
        <v>54053.340000000004</v>
      </c>
      <c r="F350" s="56">
        <f t="shared" si="81"/>
        <v>50.490715139739947</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93676</v>
      </c>
      <c r="E363" s="55">
        <f t="shared" si="99"/>
        <v>54053.340000000004</v>
      </c>
      <c r="F363" s="56">
        <f t="shared" si="81"/>
        <v>57.702442461249412</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93557</v>
      </c>
      <c r="E369" s="55">
        <f t="shared" si="101"/>
        <v>52672.29</v>
      </c>
      <c r="F369" s="56">
        <f t="shared" si="81"/>
        <v>56.299678271000566</v>
      </c>
    </row>
    <row r="370" spans="1:6" ht="12.75" customHeight="1" x14ac:dyDescent="0.2">
      <c r="A370" s="57">
        <v>4221</v>
      </c>
      <c r="B370" s="91" t="s">
        <v>671</v>
      </c>
      <c r="C370" s="54" t="s">
        <v>763</v>
      </c>
      <c r="D370" s="257">
        <v>45875</v>
      </c>
      <c r="E370" s="257">
        <v>40997.54</v>
      </c>
      <c r="F370" s="56">
        <f t="shared" si="81"/>
        <v>89.367934604904633</v>
      </c>
    </row>
    <row r="371" spans="1:6" ht="12.75" customHeight="1" x14ac:dyDescent="0.2">
      <c r="A371" s="57">
        <v>4222</v>
      </c>
      <c r="B371" s="91" t="s">
        <v>764</v>
      </c>
      <c r="C371" s="54" t="s">
        <v>765</v>
      </c>
      <c r="D371" s="257">
        <v>13198</v>
      </c>
      <c r="E371" s="257">
        <v>1898</v>
      </c>
      <c r="F371" s="56">
        <f t="shared" si="81"/>
        <v>14.38096681315351</v>
      </c>
    </row>
    <row r="372" spans="1:6" ht="12.75" customHeight="1" x14ac:dyDescent="0.2">
      <c r="A372" s="57">
        <v>4223</v>
      </c>
      <c r="B372" s="91" t="s">
        <v>675</v>
      </c>
      <c r="C372" s="54" t="s">
        <v>766</v>
      </c>
      <c r="D372" s="257"/>
      <c r="E372" s="257">
        <v>9776.75</v>
      </c>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v>34484</v>
      </c>
      <c r="E376" s="257"/>
      <c r="F376" s="56">
        <f t="shared" si="81"/>
        <v>0</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119</v>
      </c>
      <c r="E383" s="55">
        <f t="shared" si="103"/>
        <v>1381.05</v>
      </c>
      <c r="F383" s="56">
        <f t="shared" si="81"/>
        <v>1160.5462184873948</v>
      </c>
    </row>
    <row r="384" spans="1:6" ht="12.75" customHeight="1" x14ac:dyDescent="0.2">
      <c r="A384" s="57">
        <v>4241</v>
      </c>
      <c r="B384" s="91" t="s">
        <v>780</v>
      </c>
      <c r="C384" s="54" t="s">
        <v>781</v>
      </c>
      <c r="D384" s="257">
        <v>119</v>
      </c>
      <c r="E384" s="257">
        <v>1381.05</v>
      </c>
      <c r="F384" s="56">
        <f t="shared" si="81"/>
        <v>1160.5462184873948</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13380</v>
      </c>
      <c r="E402" s="55">
        <f t="shared" si="109"/>
        <v>0</v>
      </c>
      <c r="F402" s="56">
        <f t="shared" si="81"/>
        <v>0</v>
      </c>
    </row>
    <row r="403" spans="1:6" ht="12.75" customHeight="1" x14ac:dyDescent="0.2">
      <c r="A403" s="57">
        <v>451</v>
      </c>
      <c r="B403" s="91" t="s">
        <v>808</v>
      </c>
      <c r="C403" s="54" t="s">
        <v>809</v>
      </c>
      <c r="D403" s="257">
        <v>13380</v>
      </c>
      <c r="E403" s="257"/>
      <c r="F403" s="56">
        <f t="shared" si="81"/>
        <v>0</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107056</v>
      </c>
      <c r="E408" s="55">
        <f t="shared" si="111"/>
        <v>54053.340000000004</v>
      </c>
      <c r="F408" s="56">
        <f t="shared" si="81"/>
        <v>50.490715139739947</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v>1148435</v>
      </c>
      <c r="E410" s="257">
        <v>1196731.06</v>
      </c>
      <c r="F410" s="56">
        <f t="shared" si="81"/>
        <v>104.20538036545386</v>
      </c>
    </row>
    <row r="411" spans="1:6" ht="12.75" customHeight="1" x14ac:dyDescent="0.2">
      <c r="A411" s="57">
        <v>97</v>
      </c>
      <c r="B411" s="91" t="s">
        <v>824</v>
      </c>
      <c r="C411" s="54" t="s">
        <v>825</v>
      </c>
      <c r="D411" s="257">
        <v>3000</v>
      </c>
      <c r="E411" s="257">
        <v>3000</v>
      </c>
      <c r="F411" s="56">
        <f t="shared" si="81"/>
        <v>100</v>
      </c>
    </row>
    <row r="412" spans="1:6" ht="12.75" customHeight="1" x14ac:dyDescent="0.2">
      <c r="A412" s="57" t="s">
        <v>605</v>
      </c>
      <c r="B412" s="91" t="s">
        <v>826</v>
      </c>
      <c r="C412" s="54" t="s">
        <v>827</v>
      </c>
      <c r="D412" s="55">
        <f>D6+D298</f>
        <v>2298197</v>
      </c>
      <c r="E412" s="55">
        <f>E6+E298</f>
        <v>2644409.42</v>
      </c>
      <c r="F412" s="56">
        <f t="shared" si="81"/>
        <v>115.06452318926532</v>
      </c>
    </row>
    <row r="413" spans="1:6" ht="12.75" customHeight="1" x14ac:dyDescent="0.2">
      <c r="A413" s="57" t="s">
        <v>605</v>
      </c>
      <c r="B413" s="91" t="s">
        <v>828</v>
      </c>
      <c r="C413" s="54" t="s">
        <v>829</v>
      </c>
      <c r="D413" s="55">
        <f t="shared" ref="D413:E413" si="112">D289+D350</f>
        <v>2390230</v>
      </c>
      <c r="E413" s="55">
        <f t="shared" si="112"/>
        <v>2616743.66</v>
      </c>
      <c r="F413" s="56">
        <f t="shared" si="81"/>
        <v>109.47664701723265</v>
      </c>
    </row>
    <row r="414" spans="1:6" ht="12.75" customHeight="1" x14ac:dyDescent="0.2">
      <c r="A414" s="57" t="s">
        <v>605</v>
      </c>
      <c r="B414" s="91" t="s">
        <v>830</v>
      </c>
      <c r="C414" s="54" t="s">
        <v>831</v>
      </c>
      <c r="D414" s="55">
        <f t="shared" ref="D414:E414" si="113">IF(D412&gt;=D413,D412-D413,0)</f>
        <v>0</v>
      </c>
      <c r="E414" s="55">
        <f t="shared" si="113"/>
        <v>27665.759999999776</v>
      </c>
      <c r="F414" s="56" t="str">
        <f t="shared" si="81"/>
        <v>-</v>
      </c>
    </row>
    <row r="415" spans="1:6" ht="12.75" customHeight="1" x14ac:dyDescent="0.2">
      <c r="A415" s="57" t="s">
        <v>605</v>
      </c>
      <c r="B415" s="91" t="s">
        <v>832</v>
      </c>
      <c r="C415" s="54" t="s">
        <v>833</v>
      </c>
      <c r="D415" s="55">
        <f t="shared" ref="D415:E415" si="114">IF(D413&gt;=D412,D413-D412,0)</f>
        <v>92033</v>
      </c>
      <c r="E415" s="55">
        <f t="shared" si="114"/>
        <v>0</v>
      </c>
      <c r="F415" s="56">
        <f t="shared" si="81"/>
        <v>0</v>
      </c>
    </row>
    <row r="416" spans="1:6" ht="12.75" customHeight="1" x14ac:dyDescent="0.2">
      <c r="A416" s="65" t="s">
        <v>834</v>
      </c>
      <c r="B416" s="247" t="s">
        <v>835</v>
      </c>
      <c r="C416" s="66" t="s">
        <v>836</v>
      </c>
      <c r="D416" s="55">
        <f t="shared" ref="D416:E416" si="115">IF(D292-D293+D409-D410&gt;=0,D292-D293+D409-D410,0)</f>
        <v>0</v>
      </c>
      <c r="E416" s="55">
        <f t="shared" si="115"/>
        <v>311163.56999999983</v>
      </c>
      <c r="F416" s="56" t="str">
        <f t="shared" si="81"/>
        <v>-</v>
      </c>
    </row>
    <row r="417" spans="1:6" ht="12.75" customHeight="1" x14ac:dyDescent="0.2">
      <c r="A417" s="65" t="s">
        <v>834</v>
      </c>
      <c r="B417" s="91" t="s">
        <v>837</v>
      </c>
      <c r="C417" s="66" t="s">
        <v>838</v>
      </c>
      <c r="D417" s="55">
        <f t="shared" ref="D417:E417" si="116">IF(D293-D292+D410-D409&gt;=0,D293-D292+D410-D409,0)</f>
        <v>47388</v>
      </c>
      <c r="E417" s="55">
        <f t="shared" si="116"/>
        <v>0</v>
      </c>
      <c r="F417" s="56">
        <f t="shared" si="81"/>
        <v>0</v>
      </c>
    </row>
    <row r="418" spans="1:6" ht="12.75" customHeight="1" x14ac:dyDescent="0.2">
      <c r="A418" s="60" t="s">
        <v>839</v>
      </c>
      <c r="B418" s="248" t="s">
        <v>840</v>
      </c>
      <c r="C418" s="61" t="s">
        <v>841</v>
      </c>
      <c r="D418" s="67">
        <f t="shared" ref="D418:E418" si="117">D294+D411</f>
        <v>112534</v>
      </c>
      <c r="E418" s="67">
        <f t="shared" si="117"/>
        <v>81473.25</v>
      </c>
      <c r="F418" s="62">
        <f t="shared" si="81"/>
        <v>72.398786144631842</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v>35305</v>
      </c>
      <c r="E637" s="257"/>
      <c r="F637" s="56">
        <f t="shared" si="119"/>
        <v>0</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2298197</v>
      </c>
      <c r="E639" s="55">
        <f t="shared" si="180"/>
        <v>2644409.42</v>
      </c>
      <c r="F639" s="56">
        <f t="shared" si="119"/>
        <v>115.06452318926532</v>
      </c>
    </row>
    <row r="640" spans="1:6" ht="12.75" customHeight="1" x14ac:dyDescent="0.2">
      <c r="A640" s="57" t="s">
        <v>605</v>
      </c>
      <c r="B640" s="91" t="s">
        <v>1274</v>
      </c>
      <c r="C640" s="54" t="s">
        <v>1275</v>
      </c>
      <c r="D640" s="55">
        <f t="shared" ref="D640:E640" si="181">D413+D528</f>
        <v>2390230</v>
      </c>
      <c r="E640" s="55">
        <f t="shared" si="181"/>
        <v>2616743.66</v>
      </c>
      <c r="F640" s="56">
        <f t="shared" si="119"/>
        <v>109.47664701723265</v>
      </c>
    </row>
    <row r="641" spans="1:6" ht="12.75" customHeight="1" x14ac:dyDescent="0.2">
      <c r="A641" s="57" t="s">
        <v>605</v>
      </c>
      <c r="B641" s="91" t="s">
        <v>1276</v>
      </c>
      <c r="C641" s="54" t="s">
        <v>1277</v>
      </c>
      <c r="D641" s="55">
        <f t="shared" ref="D641:E641" si="182">IF(D639&gt;=D640,D639-D640,0)</f>
        <v>0</v>
      </c>
      <c r="E641" s="55">
        <f t="shared" si="182"/>
        <v>27665.759999999776</v>
      </c>
      <c r="F641" s="56" t="str">
        <f t="shared" si="119"/>
        <v>-</v>
      </c>
    </row>
    <row r="642" spans="1:6" ht="12.75" customHeight="1" x14ac:dyDescent="0.2">
      <c r="A642" s="57" t="s">
        <v>605</v>
      </c>
      <c r="B642" s="91" t="s">
        <v>1278</v>
      </c>
      <c r="C642" s="54" t="s">
        <v>1279</v>
      </c>
      <c r="D642" s="55">
        <f t="shared" ref="D642:E642" si="183">IF(D640&gt;=D639,D640-D639,0)</f>
        <v>92033</v>
      </c>
      <c r="E642" s="55">
        <f t="shared" si="183"/>
        <v>0</v>
      </c>
      <c r="F642" s="56">
        <f t="shared" si="119"/>
        <v>0</v>
      </c>
    </row>
    <row r="643" spans="1:6" ht="24" x14ac:dyDescent="0.2">
      <c r="A643" s="65" t="s">
        <v>1280</v>
      </c>
      <c r="B643" s="91" t="s">
        <v>1281</v>
      </c>
      <c r="C643" s="66" t="s">
        <v>1280</v>
      </c>
      <c r="D643" s="55">
        <f t="shared" ref="D643:E643" si="184">IF(D416-D417+D637-D638&gt;=0,D416-D417+D637-D638,0)</f>
        <v>0</v>
      </c>
      <c r="E643" s="55">
        <f t="shared" si="184"/>
        <v>311163.56999999983</v>
      </c>
      <c r="F643" s="56" t="str">
        <f t="shared" si="119"/>
        <v>-</v>
      </c>
    </row>
    <row r="644" spans="1:6" ht="24" x14ac:dyDescent="0.2">
      <c r="A644" s="65" t="s">
        <v>1282</v>
      </c>
      <c r="B644" s="91" t="s">
        <v>1283</v>
      </c>
      <c r="C644" s="66" t="s">
        <v>1282</v>
      </c>
      <c r="D644" s="55">
        <f t="shared" ref="D644:E644" si="185">IF(D417-D416+D638-D637&gt;=0,D417-D416+D638-D637,0)</f>
        <v>12083</v>
      </c>
      <c r="E644" s="55">
        <f t="shared" si="185"/>
        <v>0</v>
      </c>
      <c r="F644" s="56">
        <f t="shared" si="119"/>
        <v>0</v>
      </c>
    </row>
    <row r="645" spans="1:6" ht="24" x14ac:dyDescent="0.2">
      <c r="A645" s="57" t="s">
        <v>605</v>
      </c>
      <c r="B645" s="91" t="s">
        <v>1284</v>
      </c>
      <c r="C645" s="54" t="s">
        <v>1285</v>
      </c>
      <c r="D645" s="55">
        <f t="shared" ref="D645:E645" si="186">IF(D641+D643-D642-D644&gt;=0,D641+D643-D642-D644,0)</f>
        <v>0</v>
      </c>
      <c r="E645" s="55">
        <f t="shared" si="186"/>
        <v>338829.32999999961</v>
      </c>
      <c r="F645" s="56" t="str">
        <f t="shared" si="119"/>
        <v>-</v>
      </c>
    </row>
    <row r="646" spans="1:6" ht="24" x14ac:dyDescent="0.2">
      <c r="A646" s="57" t="s">
        <v>605</v>
      </c>
      <c r="B646" s="91" t="s">
        <v>1286</v>
      </c>
      <c r="C646" s="54" t="s">
        <v>1287</v>
      </c>
      <c r="D646" s="55">
        <f t="shared" ref="D646:E646" si="187">IF(D642+D644-D641-D643&gt;=0,D642+D644-D641-D643,0)</f>
        <v>104116</v>
      </c>
      <c r="E646" s="55">
        <f t="shared" si="187"/>
        <v>0</v>
      </c>
      <c r="F646" s="56">
        <f t="shared" si="119"/>
        <v>0</v>
      </c>
    </row>
    <row r="647" spans="1:6" ht="24" x14ac:dyDescent="0.2">
      <c r="A647" s="60" t="s">
        <v>1288</v>
      </c>
      <c r="B647" s="248" t="s">
        <v>1289</v>
      </c>
      <c r="C647" s="61" t="s">
        <v>1288</v>
      </c>
      <c r="D647" s="258">
        <v>237098</v>
      </c>
      <c r="E647" s="258">
        <v>259026</v>
      </c>
      <c r="F647" s="62">
        <f t="shared" si="119"/>
        <v>109.24849640233151</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137158</v>
      </c>
      <c r="E649" s="257">
        <v>488867.32</v>
      </c>
      <c r="F649" s="56">
        <f t="shared" ref="F649:F724" si="188">IF(D649&lt;&gt;0,IF(E649/D649&gt;=100,"&gt;&gt;100",E649/D649*100),"-")</f>
        <v>356.42639875180453</v>
      </c>
    </row>
    <row r="650" spans="1:6" ht="12.75" customHeight="1" x14ac:dyDescent="0.2">
      <c r="A650" s="57" t="s">
        <v>1293</v>
      </c>
      <c r="B650" s="91" t="s">
        <v>1294</v>
      </c>
      <c r="C650" s="54" t="s">
        <v>1293</v>
      </c>
      <c r="D650" s="257">
        <v>930612</v>
      </c>
      <c r="E650" s="257">
        <v>2610731.7400000002</v>
      </c>
      <c r="F650" s="56">
        <f t="shared" si="188"/>
        <v>280.53923009804305</v>
      </c>
    </row>
    <row r="651" spans="1:6" ht="12.75" customHeight="1" x14ac:dyDescent="0.2">
      <c r="A651" s="57" t="s">
        <v>1295</v>
      </c>
      <c r="B651" s="91" t="s">
        <v>1296</v>
      </c>
      <c r="C651" s="54" t="s">
        <v>1295</v>
      </c>
      <c r="D651" s="257">
        <v>957969</v>
      </c>
      <c r="E651" s="257">
        <v>2801690</v>
      </c>
      <c r="F651" s="56">
        <f t="shared" si="188"/>
        <v>292.46144708231685</v>
      </c>
    </row>
    <row r="652" spans="1:6" ht="24" x14ac:dyDescent="0.2">
      <c r="A652" s="57">
        <v>11</v>
      </c>
      <c r="B652" s="91" t="s">
        <v>1297</v>
      </c>
      <c r="C652" s="54" t="s">
        <v>1298</v>
      </c>
      <c r="D652" s="55">
        <f t="shared" ref="D652:E652" si="189">+D649+D650-D651</f>
        <v>109801</v>
      </c>
      <c r="E652" s="55">
        <f t="shared" si="189"/>
        <v>297909.06000000006</v>
      </c>
      <c r="F652" s="56">
        <f t="shared" si="188"/>
        <v>271.31725576269804</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25</v>
      </c>
      <c r="E654" s="280">
        <v>24</v>
      </c>
      <c r="F654" s="56">
        <f t="shared" si="188"/>
        <v>96</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25</v>
      </c>
      <c r="E656" s="280">
        <v>24</v>
      </c>
      <c r="F656" s="56">
        <f t="shared" si="188"/>
        <v>96</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1471885</v>
      </c>
      <c r="E675" s="257">
        <v>1520673.68</v>
      </c>
      <c r="F675" s="56">
        <f t="shared" si="188"/>
        <v>103.31470733107547</v>
      </c>
    </row>
    <row r="676" spans="1:6" ht="24" x14ac:dyDescent="0.2">
      <c r="A676" s="57">
        <v>63613</v>
      </c>
      <c r="B676" s="247" t="s">
        <v>1346</v>
      </c>
      <c r="C676" s="54" t="s">
        <v>1347</v>
      </c>
      <c r="D676" s="257">
        <v>47347</v>
      </c>
      <c r="E676" s="257">
        <v>93375.6</v>
      </c>
      <c r="F676" s="56">
        <f t="shared" si="188"/>
        <v>197.21545187657085</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v>183129</v>
      </c>
      <c r="E710" s="257">
        <v>324111.5</v>
      </c>
      <c r="F710" s="56">
        <f t="shared" si="188"/>
        <v>176.98534912547984</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v>4500</v>
      </c>
      <c r="E712" s="257"/>
      <c r="F712" s="56">
        <f t="shared" si="188"/>
        <v>0</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v>15556.64</v>
      </c>
      <c r="F716" s="56" t="str">
        <f t="shared" si="188"/>
        <v>-</v>
      </c>
    </row>
    <row r="717" spans="1:6" ht="12.75" customHeight="1" x14ac:dyDescent="0.2">
      <c r="A717" s="57">
        <v>31215</v>
      </c>
      <c r="B717" s="91" t="s">
        <v>1410</v>
      </c>
      <c r="C717" s="54" t="s">
        <v>1411</v>
      </c>
      <c r="D717" s="257"/>
      <c r="E717" s="257"/>
      <c r="F717" s="56" t="str">
        <f t="shared" si="188"/>
        <v>-</v>
      </c>
    </row>
    <row r="718" spans="1:6" ht="12.75" customHeight="1" x14ac:dyDescent="0.2">
      <c r="A718" s="57">
        <v>32121</v>
      </c>
      <c r="B718" s="91" t="s">
        <v>1412</v>
      </c>
      <c r="C718" s="54" t="s">
        <v>1413</v>
      </c>
      <c r="D718" s="257">
        <v>23795</v>
      </c>
      <c r="E718" s="257">
        <v>33932.04</v>
      </c>
      <c r="F718" s="56">
        <f t="shared" si="188"/>
        <v>142.60155494851861</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v>330</v>
      </c>
      <c r="E720" s="257"/>
      <c r="F720" s="56">
        <f t="shared" si="188"/>
        <v>0</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v>7124</v>
      </c>
      <c r="E722" s="257">
        <v>24252.720000000001</v>
      </c>
      <c r="F722" s="56">
        <f t="shared" si="188"/>
        <v>340.43683323975296</v>
      </c>
    </row>
    <row r="723" spans="1:6" ht="12.75" customHeight="1" x14ac:dyDescent="0.2">
      <c r="A723" s="57" t="s">
        <v>1422</v>
      </c>
      <c r="B723" s="91" t="s">
        <v>1423</v>
      </c>
      <c r="C723" s="54" t="s">
        <v>1422</v>
      </c>
      <c r="D723" s="257">
        <v>4909</v>
      </c>
      <c r="E723" s="257">
        <v>25990.09</v>
      </c>
      <c r="F723" s="56">
        <f t="shared" si="188"/>
        <v>529.43756365858633</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v>17236</v>
      </c>
      <c r="E726" s="257">
        <v>19782.62</v>
      </c>
      <c r="F726" s="56">
        <f t="shared" si="190"/>
        <v>114.77500580181015</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6" workbookViewId="0">
      <selection activeCell="D98" sqref="D98"/>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583587</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2636578.09</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2582524.75</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1498967.81</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1079024.77</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4532.17</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54053.34</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2839170.9699999997</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2679080.9499999997</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1497293.59</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1173055.92</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7232.09</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1499.35</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160090.01999999999</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380994.12000000011</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v>0</v>
      </c>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380994.12</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375655.8</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5338.32</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5</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19564</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5</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1</v>
      </c>
      <c r="M217" s="77">
        <f>IF(AND('PR-RAS'!E158&gt;0,SUM('PR-RAS'!E716:E717)=0),1,0)</f>
        <v>0</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0</v>
      </c>
      <c r="M218" s="77">
        <f>IF(AND('PR-RAS'!E183&gt;0,'PR-RAS'!E720=0),1,0)</f>
        <v>1</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1</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3228</v>
      </c>
      <c r="D226" s="134"/>
      <c r="E226" s="77">
        <f t="shared" si="20"/>
        <v>0</v>
      </c>
      <c r="F226" s="77">
        <f t="shared" si="21"/>
        <v>1</v>
      </c>
      <c r="G226" s="77"/>
      <c r="H226" s="77"/>
      <c r="I226" s="77"/>
      <c r="J226" s="77"/>
      <c r="K226" s="77"/>
      <c r="L226" s="77">
        <f>IF(AND('PR-RAS'!D265&gt;0,'PR-RAS'!D829=0),1,0)</f>
        <v>0</v>
      </c>
      <c r="M226" s="77">
        <f>IF(AND('PR-RAS'!E265&gt;0,'PR-RAS'!E829=0),1,0)</f>
        <v>1</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3298</v>
      </c>
      <c r="B1" s="398"/>
      <c r="C1" s="398"/>
      <c r="D1" s="295"/>
    </row>
    <row r="2" spans="1:17" ht="33" customHeight="1" x14ac:dyDescent="0.2">
      <c r="A2" s="399" t="s">
        <v>3299</v>
      </c>
      <c r="B2" s="400"/>
      <c r="C2" s="395"/>
      <c r="D2" s="4"/>
      <c r="E2" s="4"/>
      <c r="F2" s="4"/>
      <c r="G2" s="4"/>
      <c r="H2" s="4"/>
      <c r="I2" s="4"/>
      <c r="J2" s="4"/>
      <c r="K2" s="4"/>
      <c r="L2" s="4"/>
      <c r="M2" s="4"/>
      <c r="N2" s="4"/>
      <c r="O2" s="4"/>
      <c r="P2" s="4"/>
      <c r="Q2" s="4"/>
    </row>
    <row r="3" spans="1:17" ht="18.75" customHeight="1" x14ac:dyDescent="0.2">
      <c r="A3" s="43" t="s">
        <v>3300</v>
      </c>
      <c r="B3" s="401" t="s">
        <v>3301</v>
      </c>
      <c r="C3" s="395"/>
      <c r="D3" s="4"/>
      <c r="E3" s="4"/>
      <c r="F3" s="4"/>
      <c r="G3" s="4"/>
      <c r="H3" s="4"/>
      <c r="I3" s="4"/>
      <c r="J3" s="4"/>
      <c r="K3" s="4"/>
      <c r="L3" s="4"/>
      <c r="M3" s="4"/>
      <c r="N3" s="4"/>
      <c r="O3" s="4"/>
      <c r="P3" s="4"/>
      <c r="Q3" s="4"/>
    </row>
    <row r="4" spans="1:17" ht="37.5" hidden="1" customHeight="1" x14ac:dyDescent="0.2">
      <c r="A4" s="44" t="s">
        <v>3302</v>
      </c>
      <c r="B4" s="394" t="s">
        <v>3303</v>
      </c>
      <c r="C4" s="395"/>
      <c r="D4" s="4"/>
      <c r="E4" s="4"/>
      <c r="F4" s="4"/>
      <c r="G4" s="4"/>
      <c r="H4" s="4"/>
      <c r="I4" s="4"/>
      <c r="J4" s="4"/>
      <c r="K4" s="4"/>
      <c r="L4" s="4"/>
      <c r="M4" s="4"/>
      <c r="N4" s="4"/>
      <c r="O4" s="4"/>
      <c r="P4" s="4"/>
      <c r="Q4" s="4"/>
    </row>
    <row r="5" spans="1:17" ht="48" hidden="1" customHeight="1" x14ac:dyDescent="0.2">
      <c r="A5" s="44" t="s">
        <v>3302</v>
      </c>
      <c r="B5" s="394" t="s">
        <v>3304</v>
      </c>
      <c r="C5" s="395"/>
      <c r="D5" s="4"/>
      <c r="E5" s="4"/>
      <c r="F5" s="4"/>
      <c r="G5" s="4"/>
      <c r="H5" s="4"/>
      <c r="I5" s="4"/>
      <c r="J5" s="4"/>
      <c r="K5" s="4"/>
      <c r="L5" s="4"/>
      <c r="M5" s="4"/>
      <c r="N5" s="4"/>
      <c r="O5" s="4"/>
      <c r="P5" s="4"/>
      <c r="Q5" s="4"/>
    </row>
    <row r="6" spans="1:17" ht="59.25" hidden="1" customHeight="1" x14ac:dyDescent="0.2">
      <c r="A6" s="44" t="s">
        <v>3302</v>
      </c>
      <c r="B6" s="394" t="s">
        <v>3305</v>
      </c>
      <c r="C6" s="395"/>
      <c r="D6" s="4"/>
      <c r="E6" s="4"/>
      <c r="F6" s="4"/>
      <c r="G6" s="4"/>
      <c r="H6" s="4"/>
      <c r="I6" s="4"/>
      <c r="J6" s="4"/>
      <c r="K6" s="4"/>
      <c r="L6" s="4"/>
      <c r="M6" s="4"/>
      <c r="N6" s="4"/>
      <c r="O6" s="4"/>
      <c r="P6" s="4"/>
      <c r="Q6" s="4"/>
    </row>
    <row r="7" spans="1:17" ht="48" hidden="1" customHeight="1" x14ac:dyDescent="0.2">
      <c r="A7" s="44" t="s">
        <v>3306</v>
      </c>
      <c r="B7" s="394" t="s">
        <v>3307</v>
      </c>
      <c r="C7" s="395"/>
      <c r="D7" s="4"/>
      <c r="E7" s="4"/>
      <c r="F7" s="4"/>
      <c r="G7" s="4"/>
      <c r="H7" s="4"/>
      <c r="I7" s="4"/>
      <c r="J7" s="4"/>
      <c r="K7" s="4"/>
      <c r="L7" s="4"/>
      <c r="M7" s="4"/>
      <c r="N7" s="4"/>
      <c r="O7" s="4"/>
      <c r="P7" s="4"/>
      <c r="Q7" s="4"/>
    </row>
    <row r="8" spans="1:17" ht="41.25" hidden="1" customHeight="1" x14ac:dyDescent="0.2">
      <c r="A8" s="44" t="s">
        <v>3308</v>
      </c>
      <c r="B8" s="394" t="s">
        <v>3309</v>
      </c>
      <c r="C8" s="395"/>
      <c r="D8" s="4"/>
      <c r="E8" s="4"/>
      <c r="F8" s="4"/>
      <c r="G8" s="4"/>
      <c r="H8" s="4"/>
      <c r="I8" s="4"/>
      <c r="J8" s="4"/>
      <c r="K8" s="4"/>
      <c r="L8" s="4"/>
      <c r="M8" s="4"/>
      <c r="N8" s="4"/>
      <c r="O8" s="4"/>
      <c r="P8" s="4"/>
      <c r="Q8" s="4"/>
    </row>
    <row r="9" spans="1:17" ht="59.25" hidden="1" customHeight="1" x14ac:dyDescent="0.2">
      <c r="A9" s="44" t="s">
        <v>3310</v>
      </c>
      <c r="B9" s="394" t="s">
        <v>3311</v>
      </c>
      <c r="C9" s="395"/>
      <c r="D9" s="4"/>
      <c r="E9" s="4"/>
      <c r="F9" s="4"/>
      <c r="G9" s="4"/>
      <c r="H9" s="4"/>
      <c r="I9" s="4"/>
      <c r="J9" s="4"/>
      <c r="K9" s="4"/>
      <c r="L9" s="4"/>
      <c r="M9" s="4"/>
      <c r="N9" s="4"/>
      <c r="O9" s="4"/>
      <c r="P9" s="4"/>
      <c r="Q9" s="4"/>
    </row>
    <row r="10" spans="1:17" ht="61.5" hidden="1" customHeight="1" x14ac:dyDescent="0.2">
      <c r="A10" s="44" t="s">
        <v>3310</v>
      </c>
      <c r="B10" s="394" t="s">
        <v>3312</v>
      </c>
      <c r="C10" s="395"/>
      <c r="D10" s="4"/>
      <c r="E10" s="4"/>
      <c r="F10" s="4"/>
      <c r="G10" s="4"/>
      <c r="H10" s="4"/>
      <c r="I10" s="4"/>
      <c r="J10" s="4"/>
      <c r="K10" s="4"/>
      <c r="L10" s="4"/>
      <c r="M10" s="4"/>
      <c r="N10" s="4"/>
      <c r="O10" s="4"/>
      <c r="P10" s="4"/>
      <c r="Q10" s="4"/>
    </row>
    <row r="11" spans="1:17" ht="43.5" hidden="1" customHeight="1" x14ac:dyDescent="0.2">
      <c r="A11" s="44" t="s">
        <v>3310</v>
      </c>
      <c r="B11" s="394" t="s">
        <v>3313</v>
      </c>
      <c r="C11" s="395"/>
      <c r="D11" s="4"/>
      <c r="E11" s="4"/>
      <c r="F11" s="4"/>
      <c r="G11" s="4"/>
      <c r="H11" s="4"/>
      <c r="I11" s="4"/>
      <c r="J11" s="4"/>
      <c r="K11" s="4"/>
      <c r="L11" s="4"/>
      <c r="M11" s="4"/>
      <c r="N11" s="4"/>
      <c r="O11" s="4"/>
      <c r="P11" s="4"/>
      <c r="Q11" s="4"/>
    </row>
    <row r="12" spans="1:17" ht="27.75" hidden="1" customHeight="1" x14ac:dyDescent="0.2">
      <c r="A12" s="44" t="s">
        <v>3314</v>
      </c>
      <c r="B12" s="394" t="s">
        <v>3315</v>
      </c>
      <c r="C12" s="395"/>
      <c r="D12" s="4"/>
      <c r="E12" s="4"/>
      <c r="F12" s="4"/>
      <c r="G12" s="4"/>
      <c r="H12" s="4"/>
      <c r="I12" s="4"/>
      <c r="J12" s="4"/>
      <c r="K12" s="4"/>
      <c r="L12" s="4"/>
      <c r="M12" s="4"/>
      <c r="N12" s="4"/>
      <c r="O12" s="4"/>
      <c r="P12" s="4"/>
      <c r="Q12" s="4"/>
    </row>
    <row r="13" spans="1:17" ht="27.75" hidden="1" customHeight="1" x14ac:dyDescent="0.2">
      <c r="A13" s="44" t="s">
        <v>3316</v>
      </c>
      <c r="B13" s="394" t="s">
        <v>3317</v>
      </c>
      <c r="C13" s="395"/>
      <c r="D13" s="4"/>
      <c r="E13" s="4"/>
      <c r="F13" s="4"/>
      <c r="G13" s="4"/>
      <c r="H13" s="4"/>
      <c r="I13" s="4"/>
      <c r="J13" s="4"/>
      <c r="K13" s="4"/>
      <c r="L13" s="4"/>
      <c r="M13" s="4"/>
      <c r="N13" s="4"/>
      <c r="O13" s="4"/>
      <c r="P13" s="4"/>
      <c r="Q13" s="4"/>
    </row>
    <row r="14" spans="1:17" ht="45.75" hidden="1" customHeight="1" x14ac:dyDescent="0.2">
      <c r="A14" s="44" t="s">
        <v>3318</v>
      </c>
      <c r="B14" s="394" t="s">
        <v>3319</v>
      </c>
      <c r="C14" s="395"/>
      <c r="D14" s="4"/>
      <c r="E14" s="4"/>
      <c r="F14" s="4"/>
      <c r="G14" s="4"/>
      <c r="H14" s="4"/>
      <c r="I14" s="4"/>
      <c r="J14" s="4"/>
      <c r="K14" s="4"/>
      <c r="L14" s="4"/>
      <c r="M14" s="4"/>
      <c r="N14" s="4"/>
      <c r="O14" s="4"/>
      <c r="P14" s="4"/>
      <c r="Q14" s="4"/>
    </row>
    <row r="15" spans="1:17" ht="45.75" hidden="1" customHeight="1" x14ac:dyDescent="0.2">
      <c r="A15" s="44" t="s">
        <v>3320</v>
      </c>
      <c r="B15" s="394" t="s">
        <v>3321</v>
      </c>
      <c r="C15" s="395"/>
      <c r="D15" s="4"/>
      <c r="E15" s="4"/>
      <c r="F15" s="4"/>
      <c r="G15" s="4"/>
      <c r="H15" s="4"/>
      <c r="I15" s="4"/>
      <c r="J15" s="4"/>
      <c r="K15" s="4"/>
      <c r="L15" s="4"/>
      <c r="M15" s="4"/>
      <c r="N15" s="4"/>
      <c r="O15" s="4"/>
      <c r="P15" s="4"/>
      <c r="Q15" s="4"/>
    </row>
    <row r="16" spans="1:17" ht="51" hidden="1" customHeight="1" x14ac:dyDescent="0.2">
      <c r="A16" s="44" t="s">
        <v>3322</v>
      </c>
      <c r="B16" s="394" t="s">
        <v>3323</v>
      </c>
      <c r="C16" s="395"/>
      <c r="D16" s="4"/>
      <c r="E16" s="4"/>
      <c r="F16" s="4"/>
      <c r="G16" s="4"/>
      <c r="H16" s="4"/>
      <c r="I16" s="4"/>
      <c r="J16" s="4"/>
      <c r="K16" s="4"/>
      <c r="L16" s="4"/>
      <c r="M16" s="4"/>
      <c r="N16" s="4"/>
      <c r="O16" s="4"/>
      <c r="P16" s="4"/>
      <c r="Q16" s="4"/>
    </row>
    <row r="17" spans="1:17" ht="27.75" hidden="1" customHeight="1" x14ac:dyDescent="0.2">
      <c r="A17" s="44" t="s">
        <v>3324</v>
      </c>
      <c r="B17" s="394" t="s">
        <v>3325</v>
      </c>
      <c r="C17" s="395"/>
      <c r="D17" s="4"/>
      <c r="E17" s="4"/>
      <c r="F17" s="4"/>
      <c r="G17" s="4"/>
      <c r="H17" s="4"/>
      <c r="I17" s="4"/>
      <c r="J17" s="4"/>
      <c r="K17" s="4"/>
      <c r="L17" s="4"/>
      <c r="M17" s="4"/>
      <c r="N17" s="4"/>
      <c r="O17" s="4"/>
      <c r="P17" s="4"/>
      <c r="Q17" s="4"/>
    </row>
    <row r="18" spans="1:17" ht="27.75" hidden="1" customHeight="1" x14ac:dyDescent="0.2">
      <c r="A18" s="44" t="s">
        <v>3326</v>
      </c>
      <c r="B18" s="394" t="s">
        <v>3327</v>
      </c>
      <c r="C18" s="395"/>
      <c r="D18" s="4"/>
      <c r="E18" s="4"/>
      <c r="F18" s="4"/>
      <c r="G18" s="4"/>
      <c r="H18" s="4"/>
      <c r="I18" s="4"/>
      <c r="J18" s="4"/>
      <c r="K18" s="4"/>
      <c r="L18" s="4"/>
      <c r="M18" s="4"/>
      <c r="N18" s="4"/>
      <c r="O18" s="4"/>
      <c r="P18" s="4"/>
      <c r="Q18" s="4"/>
    </row>
    <row r="19" spans="1:17" ht="45" hidden="1" customHeight="1" x14ac:dyDescent="0.2">
      <c r="A19" s="44" t="s">
        <v>3326</v>
      </c>
      <c r="B19" s="394" t="s">
        <v>3328</v>
      </c>
      <c r="C19" s="395"/>
      <c r="D19" s="4"/>
      <c r="E19" s="4"/>
      <c r="F19" s="4"/>
      <c r="G19" s="4"/>
      <c r="H19" s="4"/>
      <c r="I19" s="4"/>
      <c r="J19" s="4"/>
      <c r="K19" s="4"/>
      <c r="L19" s="4"/>
      <c r="M19" s="4"/>
      <c r="N19" s="4"/>
      <c r="O19" s="4"/>
      <c r="P19" s="4"/>
      <c r="Q19" s="4"/>
    </row>
    <row r="20" spans="1:17" ht="45" hidden="1" customHeight="1" x14ac:dyDescent="0.2">
      <c r="A20" s="44" t="s">
        <v>3329</v>
      </c>
      <c r="B20" s="394" t="s">
        <v>3330</v>
      </c>
      <c r="C20" s="395"/>
      <c r="D20" s="4"/>
      <c r="E20" s="4"/>
      <c r="F20" s="4"/>
      <c r="G20" s="4"/>
      <c r="H20" s="4"/>
      <c r="I20" s="4"/>
      <c r="J20" s="4"/>
      <c r="K20" s="4"/>
      <c r="L20" s="4"/>
      <c r="M20" s="4"/>
      <c r="N20" s="4"/>
      <c r="O20" s="4"/>
      <c r="P20" s="4"/>
      <c r="Q20" s="4"/>
    </row>
    <row r="21" spans="1:17" ht="30" hidden="1" customHeight="1" x14ac:dyDescent="0.2">
      <c r="A21" s="44" t="s">
        <v>3331</v>
      </c>
      <c r="B21" s="394" t="s">
        <v>3332</v>
      </c>
      <c r="C21" s="395"/>
      <c r="D21" s="4"/>
      <c r="E21" s="4"/>
      <c r="F21" s="4"/>
      <c r="G21" s="4"/>
      <c r="H21" s="4"/>
      <c r="I21" s="4"/>
      <c r="J21" s="4"/>
      <c r="K21" s="4"/>
      <c r="L21" s="4"/>
      <c r="M21" s="4"/>
      <c r="N21" s="4"/>
      <c r="O21" s="4"/>
      <c r="P21" s="4"/>
      <c r="Q21" s="4"/>
    </row>
    <row r="22" spans="1:17" ht="30" hidden="1" customHeight="1" x14ac:dyDescent="0.2">
      <c r="A22" s="44" t="s">
        <v>3333</v>
      </c>
      <c r="B22" s="394" t="s">
        <v>3334</v>
      </c>
      <c r="C22" s="395"/>
      <c r="D22" s="4"/>
      <c r="E22" s="4"/>
      <c r="F22" s="4"/>
      <c r="G22" s="4"/>
      <c r="H22" s="4"/>
      <c r="I22" s="4"/>
      <c r="J22" s="4"/>
      <c r="K22" s="4"/>
      <c r="L22" s="4"/>
      <c r="M22" s="4"/>
      <c r="N22" s="4"/>
      <c r="O22" s="4"/>
      <c r="P22" s="4"/>
      <c r="Q22" s="4"/>
    </row>
    <row r="23" spans="1:17" ht="30" hidden="1" customHeight="1" x14ac:dyDescent="0.2">
      <c r="A23" s="44" t="s">
        <v>3335</v>
      </c>
      <c r="B23" s="394" t="s">
        <v>3336</v>
      </c>
      <c r="C23" s="395"/>
      <c r="D23" s="4"/>
      <c r="E23" s="4"/>
      <c r="F23" s="4"/>
      <c r="G23" s="4"/>
      <c r="H23" s="4"/>
      <c r="I23" s="4"/>
      <c r="J23" s="4"/>
      <c r="K23" s="4"/>
      <c r="L23" s="4"/>
      <c r="M23" s="4"/>
      <c r="N23" s="4"/>
      <c r="O23" s="4"/>
      <c r="P23" s="4"/>
      <c r="Q23" s="4"/>
    </row>
    <row r="24" spans="1:17" ht="30" hidden="1" customHeight="1" x14ac:dyDescent="0.2">
      <c r="A24" s="44" t="s">
        <v>3337</v>
      </c>
      <c r="B24" s="394" t="s">
        <v>3338</v>
      </c>
      <c r="C24" s="395"/>
      <c r="D24" s="4"/>
      <c r="E24" s="4"/>
      <c r="F24" s="4"/>
      <c r="G24" s="4"/>
      <c r="H24" s="4"/>
      <c r="I24" s="4"/>
      <c r="J24" s="4"/>
      <c r="K24" s="4"/>
      <c r="L24" s="4"/>
      <c r="M24" s="4"/>
      <c r="N24" s="4"/>
      <c r="O24" s="4"/>
      <c r="P24" s="4"/>
      <c r="Q24" s="4"/>
    </row>
    <row r="25" spans="1:17" ht="30" hidden="1" customHeight="1" x14ac:dyDescent="0.2">
      <c r="A25" s="44" t="s">
        <v>3339</v>
      </c>
      <c r="B25" s="394" t="s">
        <v>3340</v>
      </c>
      <c r="C25" s="395"/>
      <c r="D25" s="4"/>
      <c r="E25" s="4"/>
      <c r="F25" s="4"/>
      <c r="G25" s="4"/>
      <c r="H25" s="4"/>
      <c r="I25" s="4"/>
      <c r="J25" s="4"/>
      <c r="K25" s="4"/>
      <c r="L25" s="4"/>
      <c r="M25" s="4"/>
      <c r="N25" s="4"/>
      <c r="O25" s="4"/>
      <c r="P25" s="4"/>
      <c r="Q25" s="4"/>
    </row>
    <row r="26" spans="1:17" ht="30" hidden="1" customHeight="1" x14ac:dyDescent="0.2">
      <c r="A26" s="44" t="s">
        <v>3341</v>
      </c>
      <c r="B26" s="394" t="s">
        <v>3342</v>
      </c>
      <c r="C26" s="395"/>
      <c r="D26" s="4"/>
      <c r="E26" s="4"/>
      <c r="F26" s="4"/>
      <c r="G26" s="4"/>
      <c r="H26" s="4"/>
      <c r="I26" s="4"/>
      <c r="J26" s="4"/>
      <c r="K26" s="4"/>
      <c r="L26" s="4"/>
      <c r="M26" s="4"/>
      <c r="N26" s="4"/>
      <c r="O26" s="4"/>
      <c r="P26" s="4"/>
      <c r="Q26" s="4"/>
    </row>
    <row r="27" spans="1:17" ht="70.5" hidden="1" customHeight="1" x14ac:dyDescent="0.2">
      <c r="A27" s="44" t="s">
        <v>3343</v>
      </c>
      <c r="B27" s="394" t="s">
        <v>3344</v>
      </c>
      <c r="C27" s="395"/>
      <c r="D27" s="4"/>
      <c r="E27" s="4"/>
      <c r="F27" s="4"/>
      <c r="G27" s="4"/>
      <c r="H27" s="4"/>
      <c r="I27" s="4"/>
      <c r="J27" s="4"/>
      <c r="K27" s="4"/>
      <c r="L27" s="4"/>
      <c r="M27" s="4"/>
      <c r="N27" s="4"/>
      <c r="O27" s="4"/>
      <c r="P27" s="4"/>
      <c r="Q27" s="4"/>
    </row>
    <row r="28" spans="1:17" ht="48" hidden="1" customHeight="1" x14ac:dyDescent="0.2">
      <c r="A28" s="44" t="s">
        <v>3345</v>
      </c>
      <c r="B28" s="394" t="s">
        <v>3346</v>
      </c>
      <c r="C28" s="395"/>
      <c r="D28" s="4"/>
      <c r="E28" s="4"/>
      <c r="F28" s="4"/>
      <c r="G28" s="4"/>
      <c r="H28" s="4"/>
      <c r="I28" s="4"/>
      <c r="J28" s="4"/>
      <c r="K28" s="4"/>
      <c r="L28" s="4"/>
      <c r="M28" s="4"/>
      <c r="N28" s="4"/>
      <c r="O28" s="4"/>
      <c r="P28" s="4"/>
      <c r="Q28" s="4"/>
    </row>
    <row r="29" spans="1:17" ht="100.5" hidden="1" customHeight="1" x14ac:dyDescent="0.2">
      <c r="A29" s="44" t="s">
        <v>3347</v>
      </c>
      <c r="B29" s="394" t="s">
        <v>3348</v>
      </c>
      <c r="C29" s="395"/>
      <c r="D29" s="4"/>
      <c r="E29" s="4"/>
      <c r="F29" s="4"/>
      <c r="G29" s="4"/>
      <c r="H29" s="4"/>
      <c r="I29" s="4"/>
      <c r="J29" s="4"/>
      <c r="K29" s="4"/>
      <c r="L29" s="4"/>
      <c r="M29" s="4"/>
      <c r="N29" s="4"/>
      <c r="O29" s="4"/>
      <c r="P29" s="4"/>
      <c r="Q29" s="4"/>
    </row>
    <row r="30" spans="1:17" ht="45" hidden="1" customHeight="1" x14ac:dyDescent="0.2">
      <c r="A30" s="44" t="s">
        <v>3349</v>
      </c>
      <c r="B30" s="394" t="s">
        <v>3350</v>
      </c>
      <c r="C30" s="395"/>
      <c r="D30" s="4"/>
      <c r="E30" s="4"/>
      <c r="F30" s="4"/>
      <c r="G30" s="4"/>
      <c r="H30" s="4"/>
      <c r="I30" s="4"/>
      <c r="J30" s="4"/>
      <c r="K30" s="4"/>
      <c r="L30" s="4"/>
      <c r="M30" s="4"/>
      <c r="N30" s="4"/>
      <c r="O30" s="4"/>
      <c r="P30" s="4"/>
      <c r="Q30" s="4"/>
    </row>
    <row r="31" spans="1:17" ht="45" hidden="1" customHeight="1" x14ac:dyDescent="0.2">
      <c r="A31" s="44" t="s">
        <v>3351</v>
      </c>
      <c r="B31" s="394" t="s">
        <v>3352</v>
      </c>
      <c r="C31" s="395"/>
      <c r="D31" s="4"/>
      <c r="E31" s="4"/>
      <c r="F31" s="4"/>
      <c r="G31" s="4"/>
      <c r="H31" s="4"/>
      <c r="I31" s="4"/>
      <c r="J31" s="4"/>
      <c r="K31" s="4"/>
      <c r="L31" s="4"/>
      <c r="M31" s="4"/>
      <c r="N31" s="4"/>
      <c r="O31" s="4"/>
      <c r="P31" s="4"/>
      <c r="Q31" s="4"/>
    </row>
    <row r="32" spans="1:17" ht="45" hidden="1" customHeight="1" x14ac:dyDescent="0.2">
      <c r="A32" s="44" t="s">
        <v>3353</v>
      </c>
      <c r="B32" s="394" t="s">
        <v>3354</v>
      </c>
      <c r="C32" s="395"/>
      <c r="D32" s="4"/>
      <c r="E32" s="4"/>
      <c r="F32" s="4"/>
      <c r="G32" s="4"/>
      <c r="H32" s="4"/>
      <c r="I32" s="4"/>
      <c r="J32" s="4"/>
      <c r="K32" s="4"/>
      <c r="L32" s="4"/>
      <c r="M32" s="4"/>
      <c r="N32" s="4"/>
      <c r="O32" s="4"/>
      <c r="P32" s="4"/>
      <c r="Q32" s="4"/>
    </row>
    <row r="33" spans="1:21" ht="72" hidden="1" customHeight="1" x14ac:dyDescent="0.2">
      <c r="A33" s="44" t="s">
        <v>3355</v>
      </c>
      <c r="B33" s="394" t="s">
        <v>3356</v>
      </c>
      <c r="C33" s="395"/>
      <c r="D33" s="4"/>
      <c r="E33" s="4"/>
      <c r="F33" s="4"/>
      <c r="G33" s="4"/>
      <c r="H33" s="4"/>
      <c r="I33" s="4"/>
      <c r="J33" s="4"/>
      <c r="K33" s="4"/>
      <c r="L33" s="4"/>
      <c r="M33" s="4"/>
      <c r="N33" s="4"/>
      <c r="O33" s="4"/>
      <c r="P33" s="4"/>
      <c r="Q33" s="4"/>
    </row>
    <row r="34" spans="1:21" ht="79.5" hidden="1" customHeight="1" x14ac:dyDescent="0.2">
      <c r="A34" s="44" t="s">
        <v>3357</v>
      </c>
      <c r="B34" s="394" t="s">
        <v>3358</v>
      </c>
      <c r="C34" s="395"/>
      <c r="D34" s="4"/>
      <c r="E34" s="4"/>
      <c r="F34" s="4"/>
      <c r="G34" s="4"/>
      <c r="H34" s="4"/>
      <c r="I34" s="4"/>
      <c r="J34" s="4"/>
      <c r="K34" s="4"/>
      <c r="L34" s="4"/>
      <c r="M34" s="4"/>
      <c r="N34" s="4"/>
      <c r="O34" s="4"/>
      <c r="P34" s="4"/>
      <c r="Q34" s="4"/>
    </row>
    <row r="35" spans="1:21" ht="70.5" hidden="1" customHeight="1" x14ac:dyDescent="0.2">
      <c r="A35" s="44" t="s">
        <v>3359</v>
      </c>
      <c r="B35" s="394" t="s">
        <v>3360</v>
      </c>
      <c r="C35" s="395"/>
      <c r="D35" s="4"/>
      <c r="E35" s="4"/>
      <c r="F35" s="4"/>
      <c r="G35" s="4"/>
      <c r="H35" s="4"/>
      <c r="I35" s="4"/>
      <c r="J35" s="4"/>
      <c r="K35" s="4"/>
      <c r="L35" s="4"/>
      <c r="M35" s="4"/>
      <c r="N35" s="4"/>
      <c r="O35" s="4"/>
      <c r="P35" s="4"/>
      <c r="Q35" s="4"/>
    </row>
    <row r="36" spans="1:21" ht="45.75" hidden="1" customHeight="1" x14ac:dyDescent="0.2">
      <c r="A36" s="44" t="s">
        <v>3361</v>
      </c>
      <c r="B36" s="394" t="s">
        <v>3362</v>
      </c>
      <c r="C36" s="395"/>
      <c r="D36" s="4"/>
      <c r="E36" s="4"/>
      <c r="F36" s="4"/>
      <c r="G36" s="4"/>
      <c r="H36" s="4"/>
      <c r="I36" s="4"/>
      <c r="J36" s="4"/>
      <c r="K36" s="4"/>
      <c r="L36" s="4"/>
      <c r="M36" s="4"/>
      <c r="N36" s="4"/>
      <c r="O36" s="4"/>
      <c r="P36" s="4"/>
      <c r="Q36" s="4"/>
    </row>
    <row r="37" spans="1:21" ht="54.75" hidden="1" customHeight="1" x14ac:dyDescent="0.2">
      <c r="A37" s="44" t="s">
        <v>3363</v>
      </c>
      <c r="B37" s="394" t="s">
        <v>3364</v>
      </c>
      <c r="C37" s="395"/>
      <c r="D37" s="4"/>
      <c r="E37" s="4"/>
      <c r="F37" s="4"/>
      <c r="G37" s="4"/>
      <c r="H37" s="4"/>
      <c r="I37" s="4"/>
      <c r="J37" s="4"/>
      <c r="K37" s="4"/>
      <c r="L37" s="4"/>
      <c r="M37" s="4"/>
      <c r="N37" s="4"/>
      <c r="O37" s="4"/>
      <c r="P37" s="4"/>
      <c r="Q37" s="4"/>
    </row>
    <row r="38" spans="1:21" ht="37.5" hidden="1" customHeight="1" x14ac:dyDescent="0.2">
      <c r="A38" s="44" t="s">
        <v>3365</v>
      </c>
      <c r="B38" s="394" t="s">
        <v>3366</v>
      </c>
      <c r="C38" s="395"/>
      <c r="D38" s="4"/>
      <c r="E38" s="4"/>
      <c r="F38" s="4"/>
      <c r="G38" s="4"/>
      <c r="H38" s="4"/>
      <c r="I38" s="4"/>
      <c r="J38" s="4"/>
      <c r="K38" s="4"/>
      <c r="L38" s="4"/>
      <c r="M38" s="4"/>
      <c r="N38" s="4"/>
      <c r="O38" s="4"/>
      <c r="P38" s="4"/>
      <c r="Q38" s="4"/>
    </row>
    <row r="39" spans="1:21" ht="61.5" hidden="1" customHeight="1" x14ac:dyDescent="0.2">
      <c r="A39" s="44" t="s">
        <v>3367</v>
      </c>
      <c r="B39" s="394" t="s">
        <v>3368</v>
      </c>
      <c r="C39" s="395"/>
      <c r="D39" s="4"/>
      <c r="E39" s="4"/>
      <c r="F39" s="4"/>
      <c r="G39" s="4"/>
      <c r="H39" s="4"/>
      <c r="I39" s="4"/>
      <c r="J39" s="4"/>
      <c r="K39" s="4"/>
      <c r="L39" s="4"/>
      <c r="M39" s="4"/>
      <c r="N39" s="4"/>
      <c r="O39" s="4"/>
      <c r="P39" s="4"/>
      <c r="Q39" s="4"/>
    </row>
    <row r="40" spans="1:21" ht="53.25" hidden="1" customHeight="1" x14ac:dyDescent="0.2">
      <c r="A40" s="44" t="s">
        <v>3369</v>
      </c>
      <c r="B40" s="394" t="s">
        <v>3370</v>
      </c>
      <c r="C40" s="395"/>
      <c r="D40" s="4"/>
      <c r="E40" s="4"/>
      <c r="F40" s="4"/>
      <c r="G40" s="4"/>
      <c r="H40" s="4"/>
      <c r="I40" s="4"/>
      <c r="J40" s="4"/>
      <c r="K40" s="4"/>
      <c r="L40" s="4"/>
      <c r="M40" s="4"/>
      <c r="N40" s="4"/>
      <c r="O40" s="4"/>
      <c r="P40" s="4"/>
      <c r="Q40" s="4"/>
    </row>
    <row r="41" spans="1:21" ht="73.5" hidden="1" customHeight="1" x14ac:dyDescent="0.2">
      <c r="A41" s="44" t="s">
        <v>3371</v>
      </c>
      <c r="B41" s="394" t="s">
        <v>3372</v>
      </c>
      <c r="C41" s="395"/>
      <c r="D41" s="4"/>
      <c r="E41" s="4"/>
      <c r="F41" s="4"/>
      <c r="G41" s="4"/>
      <c r="H41" s="4"/>
      <c r="I41" s="4"/>
      <c r="J41" s="4"/>
      <c r="K41" s="4"/>
      <c r="L41" s="4"/>
      <c r="M41" s="4"/>
      <c r="N41" s="4"/>
      <c r="O41" s="4"/>
      <c r="P41" s="4"/>
      <c r="Q41" s="4"/>
    </row>
    <row r="42" spans="1:21" ht="57.75" hidden="1" customHeight="1" x14ac:dyDescent="0.2">
      <c r="A42" s="44" t="s">
        <v>3373</v>
      </c>
      <c r="B42" s="394" t="s">
        <v>3374</v>
      </c>
      <c r="C42" s="395"/>
      <c r="D42" s="4"/>
      <c r="E42" s="4"/>
      <c r="F42" s="4"/>
      <c r="G42" s="4"/>
      <c r="H42" s="4"/>
      <c r="I42" s="4"/>
      <c r="J42" s="4"/>
      <c r="K42" s="4"/>
      <c r="L42" s="4"/>
      <c r="M42" s="4"/>
      <c r="N42" s="4"/>
      <c r="O42" s="4"/>
      <c r="P42" s="4"/>
      <c r="Q42" s="4"/>
    </row>
    <row r="43" spans="1:21" ht="84" hidden="1" customHeight="1" x14ac:dyDescent="0.2">
      <c r="A43" s="44" t="s">
        <v>3375</v>
      </c>
      <c r="B43" s="394" t="s">
        <v>3376</v>
      </c>
      <c r="C43" s="395"/>
      <c r="D43" s="4"/>
      <c r="E43" s="4"/>
      <c r="F43" s="4"/>
      <c r="G43" s="4"/>
      <c r="H43" s="4"/>
      <c r="I43" s="4"/>
      <c r="J43" s="4"/>
      <c r="K43" s="4"/>
      <c r="L43" s="4"/>
      <c r="M43" s="4"/>
      <c r="N43" s="4"/>
      <c r="O43" s="4"/>
      <c r="P43" s="4"/>
      <c r="Q43" s="4"/>
    </row>
    <row r="44" spans="1:21" ht="48" hidden="1" customHeight="1" x14ac:dyDescent="0.2">
      <c r="A44" s="44" t="s">
        <v>3377</v>
      </c>
      <c r="B44" s="394" t="s">
        <v>3378</v>
      </c>
      <c r="C44" s="395"/>
      <c r="D44" s="4"/>
      <c r="E44" s="4"/>
      <c r="F44" s="4"/>
      <c r="G44" s="4"/>
      <c r="H44" s="4"/>
      <c r="I44" s="4"/>
      <c r="J44" s="4"/>
      <c r="K44" s="4"/>
      <c r="L44" s="4"/>
      <c r="M44" s="4"/>
      <c r="N44" s="4"/>
      <c r="O44" s="4"/>
      <c r="P44" s="4"/>
      <c r="Q44" s="4"/>
    </row>
    <row r="45" spans="1:21" ht="57" hidden="1" customHeight="1" x14ac:dyDescent="0.2">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6" t="s">
        <v>3382</v>
      </c>
      <c r="C46" s="395"/>
      <c r="D46" s="42"/>
      <c r="E46" s="4"/>
      <c r="F46" s="4"/>
      <c r="G46" s="4"/>
      <c r="H46" s="4"/>
      <c r="I46" s="4"/>
      <c r="J46" s="4"/>
      <c r="K46" s="4"/>
      <c r="L46" s="4"/>
      <c r="M46" s="4"/>
      <c r="N46" s="4"/>
      <c r="O46" s="4"/>
      <c r="P46" s="4"/>
      <c r="Q46" s="4"/>
    </row>
    <row r="47" spans="1:21" ht="66" hidden="1" customHeight="1" x14ac:dyDescent="0.2">
      <c r="A47" s="50" t="s">
        <v>3383</v>
      </c>
      <c r="B47" s="397" t="s">
        <v>3384</v>
      </c>
      <c r="C47" s="397"/>
      <c r="D47" s="4"/>
      <c r="E47" s="4"/>
      <c r="F47" s="4"/>
      <c r="G47" s="4"/>
      <c r="H47" s="4"/>
      <c r="I47" s="4"/>
      <c r="J47" s="4"/>
      <c r="K47" s="4"/>
      <c r="L47" s="4"/>
      <c r="M47" s="4"/>
      <c r="N47" s="4"/>
      <c r="O47" s="4"/>
      <c r="P47" s="4"/>
      <c r="Q47" s="4"/>
    </row>
    <row r="48" spans="1:21" ht="123.75" customHeight="1" x14ac:dyDescent="0.2">
      <c r="A48" s="285" t="s">
        <v>3385</v>
      </c>
      <c r="B48" s="393" t="s">
        <v>3386</v>
      </c>
      <c r="C48" s="392"/>
      <c r="D48" s="4"/>
      <c r="E48" s="4"/>
      <c r="F48" s="4"/>
      <c r="G48" s="4"/>
      <c r="H48" s="4"/>
      <c r="I48" s="4"/>
      <c r="J48" s="4"/>
      <c r="K48" s="4"/>
      <c r="L48" s="4"/>
      <c r="M48" s="4"/>
      <c r="N48" s="4"/>
      <c r="O48" s="4"/>
      <c r="P48" s="4"/>
      <c r="Q48" s="4"/>
    </row>
    <row r="49" spans="1:17" s="279" customFormat="1" ht="34.5" customHeight="1" x14ac:dyDescent="0.2">
      <c r="A49" s="285" t="s">
        <v>3387</v>
      </c>
      <c r="B49" s="391" t="s">
        <v>3388</v>
      </c>
      <c r="C49" s="392"/>
      <c r="D49" s="4"/>
      <c r="E49" s="4"/>
      <c r="F49" s="4"/>
      <c r="G49" s="4"/>
      <c r="H49" s="4"/>
      <c r="I49" s="4"/>
      <c r="J49" s="4"/>
      <c r="K49" s="4"/>
      <c r="L49" s="4"/>
      <c r="M49" s="4"/>
      <c r="N49" s="4"/>
      <c r="O49" s="4"/>
      <c r="P49" s="4"/>
      <c r="Q49" s="4"/>
    </row>
    <row r="50" spans="1:17" s="286" customFormat="1" ht="34.5" customHeight="1" x14ac:dyDescent="0.2">
      <c r="A50" s="285" t="s">
        <v>3389</v>
      </c>
      <c r="B50" s="391" t="s">
        <v>3390</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UD-RACUN</cp:lastModifiedBy>
  <cp:lastPrinted>2022-07-12T07:10:54Z</cp:lastPrinted>
  <dcterms:created xsi:type="dcterms:W3CDTF">2022-04-01T05:14:30Z</dcterms:created>
  <dcterms:modified xsi:type="dcterms:W3CDTF">2022-07-12T10:17:05Z</dcterms:modified>
</cp:coreProperties>
</file>