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xr:revisionPtr revIDLastSave="0" documentId="13_ncr:1_{4ECD936B-BAC6-4632-84E6-189036A36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. OPĆI DIO" sheetId="1" r:id="rId1"/>
    <sheet name="II. POSEBNI DIO" sheetId="2" r:id="rId2"/>
    <sheet name="Rashodi i prihodi prema izvoru" sheetId="4" r:id="rId3"/>
    <sheet name="Račun fin prema izvorima f" sheetId="5" r:id="rId4"/>
    <sheet name="SAŽETAK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5" l="1"/>
  <c r="G27" i="5"/>
  <c r="H26" i="5"/>
  <c r="G26" i="5"/>
  <c r="H25" i="5"/>
  <c r="G25" i="5"/>
  <c r="H22" i="5"/>
  <c r="G22" i="5"/>
  <c r="H21" i="5"/>
  <c r="G21" i="5"/>
  <c r="H20" i="5"/>
  <c r="G20" i="5"/>
  <c r="H19" i="5"/>
  <c r="G19" i="5"/>
  <c r="H16" i="5"/>
  <c r="G16" i="5"/>
  <c r="H15" i="5"/>
  <c r="G15" i="5"/>
  <c r="H14" i="5"/>
  <c r="G14" i="5"/>
  <c r="H13" i="5"/>
  <c r="G13" i="5"/>
  <c r="H10" i="5"/>
  <c r="G10" i="5"/>
  <c r="H9" i="5"/>
  <c r="G9" i="5"/>
  <c r="H8" i="5"/>
  <c r="G8" i="5"/>
  <c r="H7" i="5"/>
  <c r="G7" i="5"/>
  <c r="H28" i="4" l="1"/>
  <c r="G28" i="4"/>
  <c r="H27" i="4"/>
  <c r="G27" i="4"/>
  <c r="H26" i="4"/>
  <c r="G26" i="4"/>
  <c r="H25" i="4"/>
  <c r="G25" i="4"/>
  <c r="H22" i="4"/>
  <c r="G22" i="4"/>
  <c r="H21" i="4"/>
  <c r="G21" i="4"/>
  <c r="H20" i="4"/>
  <c r="G20" i="4"/>
  <c r="H16" i="4"/>
  <c r="G16" i="4"/>
  <c r="H15" i="4"/>
  <c r="G15" i="4"/>
  <c r="H14" i="4"/>
  <c r="G14" i="4"/>
  <c r="H13" i="4"/>
  <c r="G13" i="4"/>
  <c r="H10" i="4"/>
  <c r="G10" i="4"/>
  <c r="H9" i="4"/>
  <c r="G9" i="4"/>
  <c r="H8" i="4"/>
  <c r="G8" i="4"/>
  <c r="H7" i="4"/>
  <c r="G7" i="4"/>
  <c r="L16" i="3" l="1"/>
  <c r="K16" i="3"/>
  <c r="L15" i="3"/>
  <c r="K15" i="3"/>
  <c r="L14" i="3"/>
  <c r="K14" i="3"/>
  <c r="J13" i="3"/>
  <c r="I13" i="3"/>
  <c r="H13" i="3"/>
  <c r="G13" i="3"/>
  <c r="L11" i="3"/>
  <c r="K11" i="3"/>
  <c r="L10" i="3"/>
  <c r="K10" i="3"/>
  <c r="K13" i="3" l="1"/>
  <c r="L13" i="3"/>
  <c r="H96" i="2" l="1"/>
  <c r="H90" i="2"/>
  <c r="H61" i="2"/>
  <c r="F24" i="2"/>
  <c r="F30" i="2"/>
  <c r="F52" i="2"/>
  <c r="F56" i="2"/>
  <c r="F65" i="2"/>
  <c r="F69" i="2"/>
  <c r="F76" i="2"/>
  <c r="F75" i="2" s="1"/>
  <c r="F84" i="2"/>
  <c r="F93" i="2"/>
  <c r="F100" i="2"/>
  <c r="F99" i="2" s="1"/>
  <c r="F98" i="2" s="1"/>
  <c r="F106" i="2"/>
  <c r="F107" i="2"/>
  <c r="F108" i="2"/>
  <c r="F12" i="2"/>
  <c r="F29" i="2" l="1"/>
  <c r="F64" i="2"/>
  <c r="F97" i="2"/>
  <c r="F83" i="2"/>
  <c r="F82" i="2" s="1"/>
  <c r="F81" i="2" s="1"/>
  <c r="F11" i="2"/>
  <c r="K11" i="1"/>
  <c r="K12" i="1"/>
  <c r="K15" i="1"/>
  <c r="K17" i="1"/>
  <c r="K20" i="1"/>
  <c r="I10" i="1"/>
  <c r="F10" i="2" l="1"/>
  <c r="F9" i="2" s="1"/>
  <c r="F8" i="2" s="1"/>
  <c r="F80" i="2"/>
  <c r="F79" i="2" s="1"/>
  <c r="F7" i="2" l="1"/>
  <c r="I29" i="1"/>
  <c r="H14" i="2" l="1"/>
  <c r="H110" i="2"/>
  <c r="H109" i="2"/>
  <c r="E108" i="2"/>
  <c r="H107" i="2"/>
  <c r="H106" i="2"/>
  <c r="H105" i="2"/>
  <c r="H104" i="2"/>
  <c r="H103" i="2"/>
  <c r="H102" i="2"/>
  <c r="H101" i="2"/>
  <c r="E100" i="2"/>
  <c r="E97" i="2"/>
  <c r="E80" i="2" s="1"/>
  <c r="E7" i="2" s="1"/>
  <c r="H94" i="2"/>
  <c r="E93" i="2"/>
  <c r="H92" i="2"/>
  <c r="H91" i="2"/>
  <c r="H89" i="2"/>
  <c r="H88" i="2"/>
  <c r="H86" i="2"/>
  <c r="H85" i="2"/>
  <c r="E84" i="2"/>
  <c r="H74" i="2"/>
  <c r="H71" i="2"/>
  <c r="H70" i="2"/>
  <c r="E69" i="2"/>
  <c r="H68" i="2"/>
  <c r="H67" i="2"/>
  <c r="H66" i="2"/>
  <c r="E65" i="2"/>
  <c r="H62" i="2"/>
  <c r="H60" i="2"/>
  <c r="H59" i="2"/>
  <c r="H58" i="2"/>
  <c r="H57" i="2"/>
  <c r="E56" i="2"/>
  <c r="H54" i="2"/>
  <c r="H53" i="2"/>
  <c r="E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4" i="2"/>
  <c r="H33" i="2"/>
  <c r="H32" i="2"/>
  <c r="E30" i="2"/>
  <c r="H17" i="2"/>
  <c r="H15" i="2"/>
  <c r="E12" i="2"/>
  <c r="E11" i="2" s="1"/>
  <c r="H98" i="2" l="1"/>
  <c r="E83" i="2"/>
  <c r="H97" i="2"/>
  <c r="E29" i="2"/>
  <c r="H69" i="2"/>
  <c r="H79" i="2"/>
  <c r="H99" i="2"/>
  <c r="H30" i="2"/>
  <c r="H82" i="2"/>
  <c r="H84" i="2"/>
  <c r="H56" i="2"/>
  <c r="H100" i="2"/>
  <c r="H65" i="2"/>
  <c r="E64" i="2"/>
  <c r="H108" i="2"/>
  <c r="H31" i="2"/>
  <c r="H12" i="2"/>
  <c r="H52" i="2"/>
  <c r="H93" i="2"/>
  <c r="E10" i="2" l="1"/>
  <c r="H11" i="2"/>
  <c r="H10" i="2"/>
  <c r="H64" i="2"/>
  <c r="H29" i="2"/>
  <c r="H80" i="2"/>
  <c r="H83" i="2"/>
  <c r="H9" i="2" l="1"/>
  <c r="H8" i="2" l="1"/>
  <c r="H7" i="2"/>
  <c r="H77" i="1" l="1"/>
  <c r="H76" i="1" s="1"/>
  <c r="L65" i="1"/>
  <c r="K65" i="1"/>
  <c r="L20" i="1"/>
  <c r="L17" i="1"/>
  <c r="L15" i="1"/>
  <c r="L13" i="1"/>
  <c r="L11" i="1"/>
  <c r="L10" i="1"/>
  <c r="K30" i="1" l="1"/>
  <c r="L30" i="1"/>
  <c r="K10" i="1"/>
  <c r="L37" i="1" l="1"/>
  <c r="K37" i="1"/>
  <c r="L77" i="1"/>
  <c r="K77" i="1"/>
  <c r="L29" i="1" l="1"/>
  <c r="K29" i="1"/>
  <c r="L76" i="1"/>
  <c r="K76" i="1"/>
</calcChain>
</file>

<file path=xl/sharedStrings.xml><?xml version="1.0" encoding="utf-8"?>
<sst xmlns="http://schemas.openxmlformats.org/spreadsheetml/2006/main" count="364" uniqueCount="159">
  <si>
    <t>I. OPĆI DIO</t>
  </si>
  <si>
    <t xml:space="preserve"> RAČUN PRIHODA I RASHODA </t>
  </si>
  <si>
    <t xml:space="preserve">IZVJEŠTAJ O PRIHODIMA I RASHODIMA PREMA EKONOMSKOJ KLASIFIKACIJI </t>
  </si>
  <si>
    <t>BROJČANA OZNAKA I NAZIV</t>
  </si>
  <si>
    <t xml:space="preserve">OSTVARENJE/IZVRŠENJE 
1.-6.2022. </t>
  </si>
  <si>
    <t>IZVORNI PLAN ILI REBALANS 2023.*</t>
  </si>
  <si>
    <t>TEKUĆI PLAN 2023.*</t>
  </si>
  <si>
    <t>INDEKS</t>
  </si>
  <si>
    <t>INDEKS**</t>
  </si>
  <si>
    <t>6=5/2*100</t>
  </si>
  <si>
    <t>7=5/4*100</t>
  </si>
  <si>
    <t>UKUPNI PRIHODI</t>
  </si>
  <si>
    <t>Prihodi poslovanja</t>
  </si>
  <si>
    <t>Pomoći proračunskim korisnicima iz proračuna koji im nije nadležan</t>
  </si>
  <si>
    <t>Prihodi od nefinancijske imovine</t>
  </si>
  <si>
    <t>Prihodi od upravnih i administrativnih pristojbi, pristojbi po posebnim propisima i naknada</t>
  </si>
  <si>
    <t xml:space="preserve"> Prihodi od prodaje proizvoda i robe te pruženih usluga i prihodi od donacija</t>
  </si>
  <si>
    <t>Prihodi od prodaje proizvoda i robe te pruženih usluga i prihodi od donacija te povrati po protestiranim jamstvima</t>
  </si>
  <si>
    <t>Prihodi iz nadležnog proračuna za financiranje redovne djelatnosti proračunskih korisnika</t>
  </si>
  <si>
    <t>Ostali prihodi</t>
  </si>
  <si>
    <t>UKUPNI RASHODI</t>
  </si>
  <si>
    <t>Rashodi poslovanja</t>
  </si>
  <si>
    <t>Rashodi za zaposlene</t>
  </si>
  <si>
    <t>Plaće (Bruto)</t>
  </si>
  <si>
    <t>Plaće za redovan rad</t>
  </si>
  <si>
    <t>Ostali rashodi za zaposlene</t>
  </si>
  <si>
    <t>Doprinosi za obvezno zdravstveno</t>
  </si>
  <si>
    <t>Materijalni rashodi</t>
  </si>
  <si>
    <t>Naknade troškova zaposlenima</t>
  </si>
  <si>
    <t>Službena putovanja</t>
  </si>
  <si>
    <t>Naknada za prijevoz zaposlenika</t>
  </si>
  <si>
    <t xml:space="preserve">Stručno usavršavanje zaposlenika </t>
  </si>
  <si>
    <t>Rashodi za materijal i energiju</t>
  </si>
  <si>
    <t>Uredski materijal i ostali materijalni rashodi</t>
  </si>
  <si>
    <t>Materijal i sirovine</t>
  </si>
  <si>
    <t>Energija</t>
  </si>
  <si>
    <t>Materijal i dijelovi za tekuće i inv.održavanje</t>
  </si>
  <si>
    <t>Sitni inventar i autogume</t>
  </si>
  <si>
    <t>Službena i radna odjeća</t>
  </si>
  <si>
    <t xml:space="preserve">Rashodi za usluge </t>
  </si>
  <si>
    <t>usluge tel.pošte i prijev.</t>
  </si>
  <si>
    <t>usluge tek.i inv.održavanja</t>
  </si>
  <si>
    <t>usluge promidžbe</t>
  </si>
  <si>
    <t>komunalne usluge</t>
  </si>
  <si>
    <t>zdravstvene i veterinarske usluge</t>
  </si>
  <si>
    <t>intelektualne usluge</t>
  </si>
  <si>
    <t>računalne usluge</t>
  </si>
  <si>
    <t>ostale usluge</t>
  </si>
  <si>
    <t>Ostali nespomenuti rashodi poslovanja</t>
  </si>
  <si>
    <t xml:space="preserve">premija osiguranja </t>
  </si>
  <si>
    <t>reprezentacija</t>
  </si>
  <si>
    <t>članarine</t>
  </si>
  <si>
    <t>pristojbe i naknade</t>
  </si>
  <si>
    <t>Financijski rashodi</t>
  </si>
  <si>
    <t>ostali financijski rashodi</t>
  </si>
  <si>
    <t>financijske usluge</t>
  </si>
  <si>
    <t>zatezne kamate</t>
  </si>
  <si>
    <t>ostale naknade građanima i kućanstvima</t>
  </si>
  <si>
    <t xml:space="preserve">naknade građanima i kućanstvima u naravi </t>
  </si>
  <si>
    <t>Rashodi za nabavu nefinancijske imovine</t>
  </si>
  <si>
    <t>Rashodi za nabavu proizvedene dugotrajne imovine</t>
  </si>
  <si>
    <t xml:space="preserve">Postrojenja i oprema </t>
  </si>
  <si>
    <t xml:space="preserve">uredska oprema i namještaj </t>
  </si>
  <si>
    <t>komunikacijska oprema</t>
  </si>
  <si>
    <t>oprema za održavanje i zaštitu</t>
  </si>
  <si>
    <t>sportska i glazbena oprema</t>
  </si>
  <si>
    <t>strojevi</t>
  </si>
  <si>
    <t>prijevozna sredstva u cestovnom prometu</t>
  </si>
  <si>
    <t>osobni automobili</t>
  </si>
  <si>
    <t>knjige,umjetnička djela i ostale izložbene vrijednosti</t>
  </si>
  <si>
    <t>knjige</t>
  </si>
  <si>
    <t>Rashodi za dodatna ulaganja na nefinancijskoj imovini</t>
  </si>
  <si>
    <t>Dodatna ulaganja na građevinskim objektima</t>
  </si>
  <si>
    <t xml:space="preserve"> </t>
  </si>
  <si>
    <t>Predsjednica DO: Snježana Belačić</t>
  </si>
  <si>
    <t>Ravnatelj: Almir Alimanović, prof.</t>
  </si>
  <si>
    <t>4.2.</t>
  </si>
  <si>
    <t>7.4.</t>
  </si>
  <si>
    <t>II. POSEBNI DIO</t>
  </si>
  <si>
    <t>IZVJEŠTAJ PO PROGRAMSKOJ KLASIFIKACIJI</t>
  </si>
  <si>
    <t>5=4/3*100</t>
  </si>
  <si>
    <t>UČENIČKI DOM IVANIĆ GRAD</t>
  </si>
  <si>
    <t>Glava 004008</t>
  </si>
  <si>
    <t>OSNOVNE I SREDNJE ŠKOLE IZVAN ŽUPANIJSKOG PRORAČUNA</t>
  </si>
  <si>
    <t>Program P64 1001</t>
  </si>
  <si>
    <t>RASHODI POSLOVANJA</t>
  </si>
  <si>
    <t>Aktivnost/projekt A100001</t>
  </si>
  <si>
    <t>3.4.</t>
  </si>
  <si>
    <t>VLASTITI PRIHODI - SŠ</t>
  </si>
  <si>
    <t>Namirnice</t>
  </si>
  <si>
    <t xml:space="preserve">4.M. </t>
  </si>
  <si>
    <t>PRIHODI ZA POSEBNE NAMJENE-SŠ</t>
  </si>
  <si>
    <t>5.L.</t>
  </si>
  <si>
    <t>POMOĆI-SŠ</t>
  </si>
  <si>
    <t>Glava 004003</t>
  </si>
  <si>
    <t>SREDNJE ŠKOLSTVO</t>
  </si>
  <si>
    <t>Program P16 1001</t>
  </si>
  <si>
    <t>MINIMALNI STANDARDI U SREDNJEM ŠKOLSTVU I UČENIČKOM DOMU-MATERIJALNI I FINANCIJSKI RASHODI</t>
  </si>
  <si>
    <t>Aktivnost/projekt T100001</t>
  </si>
  <si>
    <t>SMJEŠTAJ U ČENIČKIM DOMOVIMA</t>
  </si>
  <si>
    <t>DECENTRALIZIRANA SREDSTV-SŠ</t>
  </si>
  <si>
    <t>Program P16 1003</t>
  </si>
  <si>
    <t>Aktivnost/projekt A100002</t>
  </si>
  <si>
    <t>TEKUĆE INVESTICIJSKO ODRŽAVANJE-minimalni standard</t>
  </si>
  <si>
    <t>Glava 004004</t>
  </si>
  <si>
    <t>ŠKOLSTVO-OSTALE IZVAN DECENTRALIZIRANE FUNKCIJE</t>
  </si>
  <si>
    <t>Program P17 1003</t>
  </si>
  <si>
    <t>POTREBE IZNAD MINIMALNOG STANDARDA</t>
  </si>
  <si>
    <t>TEKUĆE INVESTICIJSKO ODRŽAVANJE U ŠKOLSTVU</t>
  </si>
  <si>
    <t>1.1.</t>
  </si>
  <si>
    <t>OPĆI PRIHODI I PRIMICI</t>
  </si>
  <si>
    <t>Strojevi</t>
  </si>
  <si>
    <t>usluga promidžbe</t>
  </si>
  <si>
    <t>PRIHOD OD NEFINANCIJSKE IMOVINE</t>
  </si>
  <si>
    <t>IZVRŠENJE 1.-12.2023.</t>
  </si>
  <si>
    <t>Tekuće donacije u novcu</t>
  </si>
  <si>
    <t>Ostali rashodi</t>
  </si>
  <si>
    <t xml:space="preserve">Tekuće donacije </t>
  </si>
  <si>
    <t>Kamate na oročena sredstva i depozite po viđenju</t>
  </si>
  <si>
    <t xml:space="preserve">OSTVARENJE/IZVRŠENJE 
1.-12,.2022. </t>
  </si>
  <si>
    <t xml:space="preserve">IZVJEŠTAJ O IZVRŠENJU FINANCIJSKOG PLANA PRORAČUNSKOG KORISNIKA JEDINICE LOKALNE I PODRUČNE (REGIONALNE) SAMOUPRAVE ZA PRVO POLUGODIŠTE 2023. </t>
  </si>
  <si>
    <t>SAŽETAK  RAČUNA PRIHODA I RASHODA I  RAČUNA FINANCIRANJA</t>
  </si>
  <si>
    <t>SAŽETAK 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</si>
  <si>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</si>
  <si>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</si>
  <si>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</si>
  <si>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</si>
  <si>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</si>
  <si>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</si>
  <si>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</si>
  <si>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</si>
  <si>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</si>
  <si>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RAZLIKA PRIMITAKA I IZDATAKA</t>
  </si>
  <si>
    <t>PRENESENI VIŠAK/MANJAK IZ PRETHODNE GODINE</t>
  </si>
  <si>
    <t>PRIJENOS  VIŠKA/MANJKA U SLJEDEĆE RAZDOBLJE</t>
  </si>
  <si>
    <t xml:space="preserve">OSTVARENJE/IZVRŠENJE 
1.-6.2023. </t>
  </si>
  <si>
    <t xml:space="preserve">OSTVARENJE/IZVRŠENJE 
1.-12.2022.. </t>
  </si>
  <si>
    <t xml:space="preserve">OSTVARENJE/IZVRŠENJE 
1.-12.2023. </t>
  </si>
  <si>
    <t>IZVJEŠTAJ O PRIHODIMA I RASHODIMA PREMA IZVORIMA FINANCIRANJA</t>
  </si>
  <si>
    <t xml:space="preserve">UKUPNO PRIHODI </t>
  </si>
  <si>
    <t>3.4. - VLASTITI PRIHODI</t>
  </si>
  <si>
    <t>3.4. - Vlastiti prihodi</t>
  </si>
  <si>
    <t>4.M. - PRIHODI ZA POSEBNE NAMJENE-SŠ</t>
  </si>
  <si>
    <t>4.M. - Prihodi za posebne namjene-sš</t>
  </si>
  <si>
    <t>7.4. - PRIHOD OD NEFIN. IMOVINE</t>
  </si>
  <si>
    <t>7.4. prihodi od nefinancijske imovine</t>
  </si>
  <si>
    <t>5.L. - POMOĆI-SŠ</t>
  </si>
  <si>
    <t>5.L. - Pomoći -sš</t>
  </si>
  <si>
    <t>4.2. - DECENTRALIZIRANA SREDSTVA</t>
  </si>
  <si>
    <t>4.2. - Decentralizirana sredstva</t>
  </si>
  <si>
    <t>…</t>
  </si>
  <si>
    <t>UKUPNO RASHODI</t>
  </si>
  <si>
    <t>IZVJEŠTAJ RAČUNA FINANCIRANJA PREMA IZVORIMA FINANCIRANJA</t>
  </si>
  <si>
    <t>UKUPNO PRIMICI</t>
  </si>
  <si>
    <t xml:space="preserve">UKUPNO IZDACI </t>
  </si>
  <si>
    <t>KLASA: 400-02/24-01/1</t>
  </si>
  <si>
    <t>U Ivanić Gradu, 18.03.2024.</t>
  </si>
  <si>
    <t>UR BROJ: 238/10-52-01-24-1</t>
  </si>
  <si>
    <t xml:space="preserve">OSTVARENJE/IZVRŠENJE 
1.-12.2022.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</si>
</sst>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/>
    </xf>
    <xf numFmtId="0" fontId="9" fillId="3" borderId="4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8" fillId="3" borderId="4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5" fillId="3" borderId="4" xfId="0" quotePrefix="1" applyFont="1" applyFill="1" applyBorder="1" applyAlignment="1">
      <alignment horizontal="left" vertical="center" wrapText="1"/>
    </xf>
    <xf numFmtId="0" fontId="5" fillId="3" borderId="4" xfId="0" applyNumberFormat="1" applyFont="1" applyFill="1" applyBorder="1" applyAlignment="1" applyProtection="1">
      <alignment vertical="center" wrapTex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4" fontId="0" fillId="0" borderId="0" xfId="0" applyNumberFormat="1"/>
    <xf numFmtId="16" fontId="0" fillId="0" borderId="0" xfId="0" applyNumberFormat="1"/>
    <xf numFmtId="0" fontId="6" fillId="3" borderId="3" xfId="0" applyNumberFormat="1" applyFont="1" applyFill="1" applyBorder="1" applyAlignment="1" applyProtection="1">
      <alignment horizontal="left" vertical="center" wrapText="1"/>
    </xf>
    <xf numFmtId="2" fontId="6" fillId="3" borderId="3" xfId="0" applyNumberFormat="1" applyFont="1" applyFill="1" applyBorder="1" applyAlignment="1">
      <alignment horizontal="left" vertical="center"/>
    </xf>
    <xf numFmtId="2" fontId="6" fillId="3" borderId="4" xfId="0" applyNumberFormat="1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left"/>
    </xf>
    <xf numFmtId="4" fontId="6" fillId="3" borderId="3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left" vertical="center"/>
    </xf>
    <xf numFmtId="4" fontId="13" fillId="0" borderId="0" xfId="0" applyNumberFormat="1" applyFont="1" applyBorder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0" fillId="0" borderId="0" xfId="0" applyFont="1"/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8" fillId="3" borderId="4" xfId="0" applyNumberFormat="1" applyFont="1" applyFill="1" applyBorder="1" applyAlignment="1" applyProtection="1">
      <alignment horizontal="left" vertical="center" wrapText="1"/>
    </xf>
    <xf numFmtId="3" fontId="17" fillId="3" borderId="4" xfId="0" applyNumberFormat="1" applyFont="1" applyFill="1" applyBorder="1" applyAlignment="1">
      <alignment horizontal="right"/>
    </xf>
    <xf numFmtId="0" fontId="17" fillId="3" borderId="4" xfId="0" applyNumberFormat="1" applyFont="1" applyFill="1" applyBorder="1" applyAlignment="1">
      <alignment horizontal="right"/>
    </xf>
    <xf numFmtId="0" fontId="0" fillId="0" borderId="4" xfId="0" applyNumberFormat="1" applyFont="1" applyBorder="1"/>
    <xf numFmtId="0" fontId="0" fillId="0" borderId="4" xfId="0" applyFont="1" applyBorder="1"/>
    <xf numFmtId="0" fontId="16" fillId="3" borderId="4" xfId="0" applyNumberFormat="1" applyFont="1" applyFill="1" applyBorder="1" applyAlignment="1">
      <alignment horizontal="right"/>
    </xf>
    <xf numFmtId="4" fontId="16" fillId="3" borderId="4" xfId="0" applyNumberFormat="1" applyFont="1" applyFill="1" applyBorder="1" applyAlignment="1">
      <alignment horizontal="right"/>
    </xf>
    <xf numFmtId="4" fontId="19" fillId="0" borderId="4" xfId="0" applyNumberFormat="1" applyFont="1" applyBorder="1"/>
    <xf numFmtId="2" fontId="0" fillId="0" borderId="4" xfId="0" applyNumberFormat="1" applyFont="1" applyBorder="1"/>
    <xf numFmtId="0" fontId="20" fillId="3" borderId="4" xfId="0" applyNumberFormat="1" applyFont="1" applyFill="1" applyBorder="1" applyAlignment="1" applyProtection="1">
      <alignment horizontal="left" vertical="center" wrapText="1"/>
    </xf>
    <xf numFmtId="0" fontId="20" fillId="3" borderId="4" xfId="0" quotePrefix="1" applyFont="1" applyFill="1" applyBorder="1" applyAlignment="1">
      <alignment horizontal="left" vertical="center"/>
    </xf>
    <xf numFmtId="4" fontId="17" fillId="3" borderId="4" xfId="0" applyNumberFormat="1" applyFont="1" applyFill="1" applyBorder="1" applyAlignment="1">
      <alignment horizontal="right"/>
    </xf>
    <xf numFmtId="4" fontId="21" fillId="0" borderId="4" xfId="0" applyNumberFormat="1" applyFont="1" applyBorder="1"/>
    <xf numFmtId="0" fontId="20" fillId="3" borderId="4" xfId="0" quotePrefix="1" applyFont="1" applyFill="1" applyBorder="1" applyAlignment="1">
      <alignment horizontal="left" vertical="center" wrapText="1"/>
    </xf>
    <xf numFmtId="0" fontId="18" fillId="3" borderId="4" xfId="0" quotePrefix="1" applyFont="1" applyFill="1" applyBorder="1" applyAlignment="1">
      <alignment horizontal="left" vertical="center"/>
    </xf>
    <xf numFmtId="2" fontId="16" fillId="3" borderId="4" xfId="0" applyNumberFormat="1" applyFont="1" applyFill="1" applyBorder="1" applyAlignment="1">
      <alignment horizontal="right"/>
    </xf>
    <xf numFmtId="0" fontId="22" fillId="3" borderId="4" xfId="0" quotePrefix="1" applyFont="1" applyFill="1" applyBorder="1" applyAlignment="1">
      <alignment horizontal="left" vertical="center" wrapText="1"/>
    </xf>
    <xf numFmtId="0" fontId="22" fillId="3" borderId="4" xfId="0" quotePrefix="1" applyFont="1" applyFill="1" applyBorder="1" applyAlignment="1">
      <alignment horizontal="left" vertical="center"/>
    </xf>
    <xf numFmtId="0" fontId="22" fillId="3" borderId="4" xfId="0" applyNumberFormat="1" applyFont="1" applyFill="1" applyBorder="1" applyAlignment="1" applyProtection="1">
      <alignment vertical="center" wrapText="1"/>
    </xf>
    <xf numFmtId="0" fontId="23" fillId="3" borderId="4" xfId="0" applyNumberFormat="1" applyFont="1" applyFill="1" applyBorder="1" applyAlignment="1" applyProtection="1">
      <alignment vertical="center" wrapText="1"/>
    </xf>
    <xf numFmtId="0" fontId="23" fillId="3" borderId="4" xfId="0" quotePrefix="1" applyFont="1" applyFill="1" applyBorder="1" applyAlignment="1">
      <alignment horizontal="left" vertical="center"/>
    </xf>
    <xf numFmtId="0" fontId="0" fillId="0" borderId="0" xfId="0" applyNumberFormat="1" applyFont="1"/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7" fillId="3" borderId="1" xfId="0" applyNumberFormat="1" applyFont="1" applyFill="1" applyBorder="1" applyAlignment="1">
      <alignment horizontal="right"/>
    </xf>
    <xf numFmtId="2" fontId="17" fillId="3" borderId="4" xfId="0" applyNumberFormat="1" applyFont="1" applyFill="1" applyBorder="1" applyAlignment="1">
      <alignment horizontal="right"/>
    </xf>
    <xf numFmtId="0" fontId="23" fillId="3" borderId="4" xfId="0" quotePrefix="1" applyFont="1" applyFill="1" applyBorder="1" applyAlignment="1">
      <alignment horizontal="left" vertical="center" wrapText="1"/>
    </xf>
    <xf numFmtId="0" fontId="18" fillId="3" borderId="4" xfId="0" quotePrefix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 applyProtection="1">
      <alignment horizontal="left" vertical="center"/>
    </xf>
    <xf numFmtId="0" fontId="18" fillId="3" borderId="4" xfId="0" applyNumberFormat="1" applyFont="1" applyFill="1" applyBorder="1" applyAlignment="1" applyProtection="1">
      <alignment vertical="center" wrapText="1"/>
    </xf>
    <xf numFmtId="0" fontId="24" fillId="0" borderId="4" xfId="0" applyFont="1" applyBorder="1"/>
    <xf numFmtId="0" fontId="25" fillId="0" borderId="4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7" fillId="3" borderId="4" xfId="0" applyNumberFormat="1" applyFont="1" applyFill="1" applyBorder="1" applyAlignment="1" applyProtection="1">
      <alignment horizontal="right" wrapText="1"/>
    </xf>
    <xf numFmtId="0" fontId="20" fillId="3" borderId="0" xfId="0" applyNumberFormat="1" applyFont="1" applyFill="1" applyBorder="1" applyAlignment="1" applyProtection="1">
      <alignment horizontal="left" vertical="center" wrapText="1"/>
    </xf>
    <xf numFmtId="0" fontId="20" fillId="3" borderId="0" xfId="0" quotePrefix="1" applyFont="1" applyFill="1" applyBorder="1" applyAlignment="1">
      <alignment horizontal="left" vertical="center"/>
    </xf>
    <xf numFmtId="0" fontId="22" fillId="3" borderId="0" xfId="0" applyNumberFormat="1" applyFont="1" applyFill="1" applyBorder="1" applyAlignment="1" applyProtection="1">
      <alignment vertical="center" wrapText="1"/>
    </xf>
    <xf numFmtId="0" fontId="17" fillId="3" borderId="0" xfId="0" applyNumberFormat="1" applyFont="1" applyFill="1" applyBorder="1" applyAlignment="1">
      <alignment horizontal="right"/>
    </xf>
    <xf numFmtId="0" fontId="17" fillId="3" borderId="0" xfId="0" applyNumberFormat="1" applyFont="1" applyFill="1" applyBorder="1" applyAlignment="1" applyProtection="1">
      <alignment horizontal="right" wrapText="1"/>
    </xf>
    <xf numFmtId="0" fontId="0" fillId="0" borderId="0" xfId="0" applyNumberFormat="1" applyFont="1" applyBorder="1"/>
    <xf numFmtId="0" fontId="0" fillId="0" borderId="0" xfId="0" applyFont="1" applyBorder="1"/>
    <xf numFmtId="0" fontId="0" fillId="0" borderId="1" xfId="0" applyNumberFormat="1" applyFont="1" applyBorder="1"/>
    <xf numFmtId="2" fontId="0" fillId="0" borderId="1" xfId="0" applyNumberFormat="1" applyFont="1" applyBorder="1"/>
    <xf numFmtId="2" fontId="0" fillId="0" borderId="2" xfId="0" applyNumberFormat="1" applyFont="1" applyBorder="1"/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/>
    <xf numFmtId="0" fontId="19" fillId="2" borderId="4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4" fontId="21" fillId="0" borderId="0" xfId="0" applyNumberFormat="1" applyFont="1" applyBorder="1"/>
    <xf numFmtId="4" fontId="21" fillId="0" borderId="6" xfId="0" applyNumberFormat="1" applyFont="1" applyBorder="1"/>
    <xf numFmtId="0" fontId="16" fillId="2" borderId="6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Border="1"/>
    <xf numFmtId="2" fontId="0" fillId="0" borderId="3" xfId="0" applyNumberFormat="1" applyFont="1" applyBorder="1"/>
    <xf numFmtId="0" fontId="17" fillId="0" borderId="6" xfId="0" applyNumberFormat="1" applyFont="1" applyFill="1" applyBorder="1" applyAlignment="1" applyProtection="1">
      <alignment vertical="center" wrapText="1"/>
    </xf>
    <xf numFmtId="4" fontId="19" fillId="3" borderId="4" xfId="0" applyNumberFormat="1" applyFont="1" applyFill="1" applyBorder="1"/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4" fontId="19" fillId="3" borderId="4" xfId="0" applyNumberFormat="1" applyFont="1" applyFill="1" applyBorder="1" applyAlignment="1">
      <alignment horizontal="right"/>
    </xf>
    <xf numFmtId="4" fontId="13" fillId="0" borderId="3" xfId="0" applyNumberFormat="1" applyFont="1" applyBorder="1" applyAlignment="1">
      <alignment horizontal="left"/>
    </xf>
    <xf numFmtId="0" fontId="9" fillId="3" borderId="3" xfId="0" quotePrefix="1" applyFont="1" applyFill="1" applyBorder="1" applyAlignment="1">
      <alignment horizontal="left" vertical="center"/>
    </xf>
    <xf numFmtId="4" fontId="12" fillId="0" borderId="3" xfId="0" applyNumberFormat="1" applyFont="1" applyBorder="1" applyAlignment="1">
      <alignment horizontal="left"/>
    </xf>
    <xf numFmtId="4" fontId="12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/>
    </xf>
    <xf numFmtId="0" fontId="5" fillId="0" borderId="0" xfId="0" quotePrefix="1" applyFont="1" applyAlignment="1">
      <alignment horizontal="left" wrapText="1"/>
    </xf>
    <xf numFmtId="0" fontId="0" fillId="0" borderId="0" xfId="0" applyAlignment="1">
      <alignment vertical="center"/>
    </xf>
    <xf numFmtId="0" fontId="30" fillId="2" borderId="2" xfId="0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/>
    </xf>
    <xf numFmtId="0" fontId="27" fillId="0" borderId="4" xfId="0" quotePrefix="1" applyFont="1" applyBorder="1" applyAlignment="1">
      <alignment horizontal="center" vertical="center" wrapText="1"/>
    </xf>
    <xf numFmtId="0" fontId="28" fillId="0" borderId="4" xfId="0" quotePrefix="1" applyFont="1" applyBorder="1" applyAlignment="1">
      <alignment horizontal="center" vertical="center" wrapText="1"/>
    </xf>
    <xf numFmtId="2" fontId="27" fillId="0" borderId="4" xfId="0" applyNumberFormat="1" applyFont="1" applyBorder="1" applyAlignment="1">
      <alignment horizontal="right"/>
    </xf>
    <xf numFmtId="2" fontId="27" fillId="2" borderId="4" xfId="0" applyNumberFormat="1" applyFont="1" applyFill="1" applyBorder="1" applyAlignment="1">
      <alignment horizontal="right"/>
    </xf>
    <xf numFmtId="3" fontId="27" fillId="0" borderId="4" xfId="0" applyNumberFormat="1" applyFont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7" fillId="3" borderId="4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2" fontId="27" fillId="2" borderId="4" xfId="0" applyNumberFormat="1" applyFont="1" applyFill="1" applyBorder="1" applyAlignment="1">
      <alignment horizontal="right" wrapText="1"/>
    </xf>
    <xf numFmtId="0" fontId="32" fillId="0" borderId="6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 wrapText="1"/>
    </xf>
    <xf numFmtId="2" fontId="7" fillId="0" borderId="4" xfId="0" applyNumberFormat="1" applyFont="1" applyBorder="1"/>
    <xf numFmtId="2" fontId="2" fillId="3" borderId="4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2" fontId="33" fillId="0" borderId="4" xfId="0" applyNumberFormat="1" applyFont="1" applyBorder="1"/>
    <xf numFmtId="0" fontId="8" fillId="3" borderId="4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4" fontId="33" fillId="0" borderId="4" xfId="0" applyNumberFormat="1" applyFont="1" applyBorder="1"/>
    <xf numFmtId="0" fontId="9" fillId="3" borderId="4" xfId="0" applyFont="1" applyFill="1" applyBorder="1" applyAlignment="1">
      <alignment horizontal="left" vertical="center" wrapText="1" indent="1"/>
    </xf>
    <xf numFmtId="4" fontId="7" fillId="0" borderId="4" xfId="0" applyNumberFormat="1" applyFont="1" applyBorder="1"/>
    <xf numFmtId="0" fontId="27" fillId="2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0" fillId="0" borderId="4" xfId="0" applyBorder="1"/>
    <xf numFmtId="2" fontId="27" fillId="3" borderId="4" xfId="0" applyNumberFormat="1" applyFont="1" applyFill="1" applyBorder="1" applyAlignment="1">
      <alignment horizontal="right"/>
    </xf>
    <xf numFmtId="4" fontId="27" fillId="3" borderId="4" xfId="0" applyNumberFormat="1" applyFont="1" applyFill="1" applyBorder="1" applyAlignment="1">
      <alignment horizontal="right"/>
    </xf>
    <xf numFmtId="2" fontId="1" fillId="0" borderId="4" xfId="0" applyNumberFormat="1" applyFont="1" applyBorder="1"/>
    <xf numFmtId="2" fontId="0" fillId="0" borderId="4" xfId="0" applyNumberFormat="1" applyBorder="1"/>
    <xf numFmtId="0" fontId="30" fillId="3" borderId="4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right"/>
    </xf>
    <xf numFmtId="4" fontId="4" fillId="3" borderId="4" xfId="0" applyNumberFormat="1" applyFont="1" applyFill="1" applyBorder="1" applyAlignment="1">
      <alignment horizontal="right"/>
    </xf>
    <xf numFmtId="4" fontId="1" fillId="0" borderId="4" xfId="0" applyNumberFormat="1" applyFont="1" applyBorder="1"/>
    <xf numFmtId="0" fontId="34" fillId="3" borderId="4" xfId="0" applyFont="1" applyFill="1" applyBorder="1" applyAlignment="1">
      <alignment horizontal="left" vertical="center" wrapText="1" indent="1"/>
    </xf>
    <xf numFmtId="2" fontId="27" fillId="3" borderId="4" xfId="0" applyNumberFormat="1" applyFont="1" applyFill="1" applyBorder="1" applyAlignment="1">
      <alignment horizontal="right" wrapText="1"/>
    </xf>
    <xf numFmtId="4" fontId="27" fillId="3" borderId="4" xfId="0" applyNumberFormat="1" applyFont="1" applyFill="1" applyBorder="1" applyAlignment="1">
      <alignment horizontal="right" wrapText="1"/>
    </xf>
    <xf numFmtId="0" fontId="1" fillId="0" borderId="4" xfId="0" applyFont="1" applyBorder="1"/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27" fillId="0" borderId="1" xfId="0" quotePrefix="1" applyFont="1" applyBorder="1" applyAlignment="1">
      <alignment horizontal="center" wrapText="1"/>
    </xf>
    <xf numFmtId="0" fontId="27" fillId="0" borderId="2" xfId="0" quotePrefix="1" applyFont="1" applyBorder="1" applyAlignment="1">
      <alignment horizontal="center" wrapText="1"/>
    </xf>
    <xf numFmtId="0" fontId="27" fillId="0" borderId="3" xfId="0" quotePrefix="1" applyFont="1" applyBorder="1" applyAlignment="1">
      <alignment horizontal="center" wrapText="1"/>
    </xf>
    <xf numFmtId="0" fontId="28" fillId="0" borderId="4" xfId="0" quotePrefix="1" applyFont="1" applyBorder="1" applyAlignment="1">
      <alignment horizontal="center" wrapText="1"/>
    </xf>
    <xf numFmtId="0" fontId="28" fillId="0" borderId="1" xfId="0" quotePrefix="1" applyFont="1" applyBorder="1" applyAlignment="1">
      <alignment horizont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29" fillId="0" borderId="1" xfId="0" quotePrefix="1" applyFont="1" applyBorder="1" applyAlignment="1">
      <alignment horizontal="left" vertical="center"/>
    </xf>
    <xf numFmtId="0" fontId="29" fillId="0" borderId="1" xfId="0" quotePrefix="1" applyFont="1" applyBorder="1" applyAlignment="1">
      <alignment horizontal="left" vertical="center" wrapText="1"/>
    </xf>
    <xf numFmtId="0" fontId="29" fillId="2" borderId="1" xfId="0" quotePrefix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topLeftCell="A28" workbookViewId="0">
      <selection activeCell="I65" sqref="I65"/>
    </sheetView>
  </sheetViews>
  <sheetFormatPr defaultRowHeight="15" x14ac:dyDescent="0.25"/>
  <cols>
    <col min="1" max="1" width="0.7109375" customWidth="1"/>
    <col min="2" max="2" width="4.7109375" customWidth="1"/>
    <col min="3" max="3" width="4.28515625" customWidth="1"/>
    <col min="4" max="4" width="5.5703125" customWidth="1"/>
    <col min="5" max="5" width="12" customWidth="1"/>
    <col min="6" max="6" width="40.28515625" customWidth="1"/>
    <col min="7" max="7" width="15.28515625" customWidth="1"/>
    <col min="8" max="8" width="16.7109375" customWidth="1"/>
    <col min="9" max="9" width="15.140625" customWidth="1"/>
    <col min="10" max="10" width="13.7109375" customWidth="1"/>
    <col min="11" max="11" width="12.28515625" customWidth="1"/>
    <col min="12" max="12" width="13" customWidth="1"/>
    <col min="13" max="14" width="10.140625" bestFit="1" customWidth="1"/>
  </cols>
  <sheetData>
    <row r="1" spans="2:12" x14ac:dyDescent="0.25">
      <c r="B1" s="159" t="s">
        <v>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x14ac:dyDescent="0.25">
      <c r="B2" s="37"/>
      <c r="C2" s="37"/>
      <c r="D2" s="37"/>
      <c r="E2" s="37"/>
      <c r="F2" s="37"/>
      <c r="G2" s="37"/>
      <c r="H2" s="37"/>
      <c r="I2" s="37"/>
      <c r="J2" s="38"/>
      <c r="K2" s="38"/>
      <c r="L2" s="39"/>
    </row>
    <row r="3" spans="2:12" x14ac:dyDescent="0.25">
      <c r="B3" s="159" t="s">
        <v>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2:12" x14ac:dyDescent="0.25">
      <c r="B4" s="37"/>
      <c r="C4" s="37"/>
      <c r="D4" s="37"/>
      <c r="E4" s="37"/>
      <c r="F4" s="37"/>
      <c r="G4" s="37"/>
      <c r="H4" s="37"/>
      <c r="I4" s="37"/>
      <c r="J4" s="38"/>
      <c r="K4" s="38"/>
      <c r="L4" s="39"/>
    </row>
    <row r="5" spans="2:12" x14ac:dyDescent="0.25">
      <c r="B5" s="159" t="s">
        <v>2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 x14ac:dyDescent="0.25">
      <c r="B6" s="37"/>
      <c r="C6" s="37"/>
      <c r="D6" s="37"/>
      <c r="E6" s="37"/>
      <c r="F6" s="37"/>
      <c r="G6" s="37"/>
      <c r="H6" s="37"/>
      <c r="I6" s="37"/>
      <c r="J6" s="38"/>
      <c r="K6" s="38"/>
      <c r="L6" s="39"/>
    </row>
    <row r="7" spans="2:12" ht="59.25" customHeight="1" x14ac:dyDescent="0.25">
      <c r="B7" s="156" t="s">
        <v>3</v>
      </c>
      <c r="C7" s="157"/>
      <c r="D7" s="157"/>
      <c r="E7" s="157"/>
      <c r="F7" s="158"/>
      <c r="G7" s="40" t="s">
        <v>119</v>
      </c>
      <c r="H7" s="40" t="s">
        <v>5</v>
      </c>
      <c r="I7" s="40" t="s">
        <v>6</v>
      </c>
      <c r="J7" s="40" t="s">
        <v>114</v>
      </c>
      <c r="K7" s="63" t="s">
        <v>7</v>
      </c>
      <c r="L7" s="40" t="s">
        <v>8</v>
      </c>
    </row>
    <row r="8" spans="2:12" x14ac:dyDescent="0.25">
      <c r="B8" s="156">
        <v>1</v>
      </c>
      <c r="C8" s="157"/>
      <c r="D8" s="157"/>
      <c r="E8" s="157"/>
      <c r="F8" s="158"/>
      <c r="G8" s="40">
        <v>2</v>
      </c>
      <c r="H8" s="40">
        <v>3</v>
      </c>
      <c r="I8" s="40">
        <v>4</v>
      </c>
      <c r="J8" s="40">
        <v>5</v>
      </c>
      <c r="K8" s="63" t="s">
        <v>9</v>
      </c>
      <c r="L8" s="40" t="s">
        <v>10</v>
      </c>
    </row>
    <row r="9" spans="2:12" ht="32.25" customHeight="1" x14ac:dyDescent="0.25">
      <c r="B9" s="41"/>
      <c r="C9" s="41"/>
      <c r="D9" s="41"/>
      <c r="E9" s="41"/>
      <c r="F9" s="41" t="s">
        <v>11</v>
      </c>
      <c r="G9" s="42"/>
      <c r="H9" s="43"/>
      <c r="I9" s="43"/>
      <c r="J9" s="44"/>
      <c r="K9" s="83"/>
      <c r="L9" s="45"/>
    </row>
    <row r="10" spans="2:12" ht="26.25" customHeight="1" x14ac:dyDescent="0.25">
      <c r="B10" s="41">
        <v>6</v>
      </c>
      <c r="C10" s="41"/>
      <c r="D10" s="41"/>
      <c r="E10" s="41"/>
      <c r="F10" s="41" t="s">
        <v>12</v>
      </c>
      <c r="G10" s="46">
        <v>673911.14</v>
      </c>
      <c r="H10" s="47">
        <v>692360.8</v>
      </c>
      <c r="I10" s="48">
        <f>(I11+I13+I15+I17+I20+I22)</f>
        <v>745764.58</v>
      </c>
      <c r="J10" s="48">
        <v>773934.43</v>
      </c>
      <c r="K10" s="84">
        <f>J10/G10*100</f>
        <v>114.84220753495779</v>
      </c>
      <c r="L10" s="49">
        <f>J10/I10*100</f>
        <v>103.77731133328967</v>
      </c>
    </row>
    <row r="11" spans="2:12" ht="38.25" customHeight="1" x14ac:dyDescent="0.25">
      <c r="B11" s="41"/>
      <c r="C11" s="50">
        <v>63</v>
      </c>
      <c r="D11" s="50"/>
      <c r="E11" s="50"/>
      <c r="F11" s="50" t="s">
        <v>13</v>
      </c>
      <c r="G11" s="46">
        <v>425950.89</v>
      </c>
      <c r="H11" s="47">
        <v>476732.39</v>
      </c>
      <c r="I11" s="48">
        <v>486550.29</v>
      </c>
      <c r="J11" s="48">
        <v>493535.5</v>
      </c>
      <c r="K11" s="84">
        <f t="shared" ref="K11:K20" si="0">J11/G11*100</f>
        <v>115.86676107191605</v>
      </c>
      <c r="L11" s="49">
        <f>J11/I11*100</f>
        <v>101.43566043296369</v>
      </c>
    </row>
    <row r="12" spans="2:12" ht="39.75" customHeight="1" x14ac:dyDescent="0.25">
      <c r="B12" s="51"/>
      <c r="C12" s="51"/>
      <c r="D12" s="51"/>
      <c r="E12" s="51">
        <v>6361</v>
      </c>
      <c r="F12" s="50" t="s">
        <v>13</v>
      </c>
      <c r="G12" s="46">
        <v>425950.89</v>
      </c>
      <c r="H12" s="52"/>
      <c r="I12" s="53"/>
      <c r="J12" s="53">
        <v>493535.5</v>
      </c>
      <c r="K12" s="84">
        <f t="shared" si="0"/>
        <v>115.86676107191605</v>
      </c>
      <c r="L12" s="49"/>
    </row>
    <row r="13" spans="2:12" ht="45" customHeight="1" x14ac:dyDescent="0.25">
      <c r="B13" s="51"/>
      <c r="C13" s="51">
        <v>64</v>
      </c>
      <c r="D13" s="51"/>
      <c r="E13" s="51"/>
      <c r="F13" s="55" t="s">
        <v>14</v>
      </c>
      <c r="G13" s="56">
        <v>0.34</v>
      </c>
      <c r="H13" s="47">
        <v>1327.22</v>
      </c>
      <c r="I13" s="48">
        <v>1327.22</v>
      </c>
      <c r="J13" s="48">
        <v>0</v>
      </c>
      <c r="K13" s="84"/>
      <c r="L13" s="49">
        <f>J13/I13*100</f>
        <v>0</v>
      </c>
    </row>
    <row r="14" spans="2:12" ht="57" customHeight="1" x14ac:dyDescent="0.25">
      <c r="B14" s="51"/>
      <c r="C14" s="51"/>
      <c r="D14" s="51"/>
      <c r="E14" s="51">
        <v>6413</v>
      </c>
      <c r="F14" s="57" t="s">
        <v>118</v>
      </c>
      <c r="G14" s="56">
        <v>0</v>
      </c>
      <c r="H14" s="47">
        <v>0</v>
      </c>
      <c r="I14" s="48">
        <v>0</v>
      </c>
      <c r="J14" s="48">
        <v>14.83</v>
      </c>
      <c r="K14" s="84"/>
      <c r="L14" s="49"/>
    </row>
    <row r="15" spans="2:12" ht="47.25" customHeight="1" x14ac:dyDescent="0.25">
      <c r="B15" s="51"/>
      <c r="C15" s="51">
        <v>65</v>
      </c>
      <c r="D15" s="51"/>
      <c r="E15" s="51"/>
      <c r="F15" s="50" t="s">
        <v>15</v>
      </c>
      <c r="G15" s="46">
        <v>68841.41</v>
      </c>
      <c r="H15" s="47">
        <v>76647.429999999993</v>
      </c>
      <c r="I15" s="53">
        <v>78587.67</v>
      </c>
      <c r="J15" s="53">
        <v>67865.3</v>
      </c>
      <c r="K15" s="84">
        <f t="shared" si="0"/>
        <v>98.582088890974191</v>
      </c>
      <c r="L15" s="49">
        <f t="shared" ref="L15:L20" si="1">J15/I15*100</f>
        <v>86.356167576923966</v>
      </c>
    </row>
    <row r="16" spans="2:12" ht="50.25" customHeight="1" x14ac:dyDescent="0.25">
      <c r="B16" s="51"/>
      <c r="C16" s="51"/>
      <c r="D16" s="51"/>
      <c r="E16" s="51">
        <v>6526</v>
      </c>
      <c r="F16" s="50" t="s">
        <v>15</v>
      </c>
      <c r="G16" s="43"/>
      <c r="H16" s="52"/>
      <c r="I16" s="53"/>
      <c r="J16" s="53">
        <v>67865.3</v>
      </c>
      <c r="K16" s="84"/>
      <c r="L16" s="49"/>
    </row>
    <row r="17" spans="1:13" ht="48" customHeight="1" x14ac:dyDescent="0.25">
      <c r="B17" s="51"/>
      <c r="C17" s="51">
        <v>66</v>
      </c>
      <c r="D17" s="58"/>
      <c r="E17" s="58"/>
      <c r="F17" s="50" t="s">
        <v>16</v>
      </c>
      <c r="G17" s="46">
        <v>33860.1</v>
      </c>
      <c r="H17" s="47">
        <v>33180.699999999997</v>
      </c>
      <c r="I17" s="48">
        <v>38000</v>
      </c>
      <c r="J17" s="48">
        <v>35758.03</v>
      </c>
      <c r="K17" s="84">
        <f t="shared" si="0"/>
        <v>105.60521085289176</v>
      </c>
      <c r="L17" s="49">
        <f t="shared" si="1"/>
        <v>94.100078947368416</v>
      </c>
    </row>
    <row r="18" spans="1:13" ht="69" customHeight="1" x14ac:dyDescent="0.25">
      <c r="B18" s="51"/>
      <c r="C18" s="55"/>
      <c r="D18" s="58">
        <v>661</v>
      </c>
      <c r="E18" s="58"/>
      <c r="F18" s="59" t="s">
        <v>17</v>
      </c>
      <c r="G18" s="46"/>
      <c r="H18" s="47"/>
      <c r="I18" s="48"/>
      <c r="J18" s="48">
        <v>35758.03</v>
      </c>
      <c r="K18" s="84"/>
      <c r="L18" s="49"/>
    </row>
    <row r="19" spans="1:13" ht="55.5" customHeight="1" x14ac:dyDescent="0.25">
      <c r="B19" s="51"/>
      <c r="C19" s="55"/>
      <c r="D19" s="58"/>
      <c r="E19" s="58">
        <v>6615</v>
      </c>
      <c r="F19" s="59" t="s">
        <v>17</v>
      </c>
      <c r="G19" s="46"/>
      <c r="H19" s="52"/>
      <c r="I19" s="53"/>
      <c r="J19" s="53">
        <v>35758.03</v>
      </c>
      <c r="K19" s="84"/>
      <c r="L19" s="49"/>
    </row>
    <row r="20" spans="1:13" ht="51" customHeight="1" x14ac:dyDescent="0.25">
      <c r="B20" s="51"/>
      <c r="C20" s="51">
        <v>67</v>
      </c>
      <c r="D20" s="58"/>
      <c r="E20" s="58"/>
      <c r="F20" s="59" t="s">
        <v>18</v>
      </c>
      <c r="G20" s="47">
        <v>145258.4</v>
      </c>
      <c r="H20" s="47">
        <v>104473.06</v>
      </c>
      <c r="I20" s="48">
        <v>141259.4</v>
      </c>
      <c r="J20" s="48">
        <v>176736.54</v>
      </c>
      <c r="K20" s="84">
        <f t="shared" si="0"/>
        <v>121.67044384352299</v>
      </c>
      <c r="L20" s="49">
        <f t="shared" si="1"/>
        <v>125.11488792958205</v>
      </c>
    </row>
    <row r="21" spans="1:13" ht="54.75" customHeight="1" x14ac:dyDescent="0.25">
      <c r="B21" s="51"/>
      <c r="C21" s="51"/>
      <c r="D21" s="58"/>
      <c r="E21" s="58">
        <v>6711</v>
      </c>
      <c r="F21" s="59" t="s">
        <v>18</v>
      </c>
      <c r="G21" s="52"/>
      <c r="H21" s="52"/>
      <c r="I21" s="53"/>
      <c r="J21" s="53">
        <v>176736.54</v>
      </c>
      <c r="K21" s="84"/>
      <c r="L21" s="49"/>
    </row>
    <row r="22" spans="1:13" x14ac:dyDescent="0.25">
      <c r="B22" s="51"/>
      <c r="C22" s="51">
        <v>68</v>
      </c>
      <c r="D22" s="58"/>
      <c r="E22" s="58"/>
      <c r="F22" s="60" t="s">
        <v>19</v>
      </c>
      <c r="G22" s="47">
        <v>0</v>
      </c>
      <c r="H22" s="47">
        <v>0</v>
      </c>
      <c r="I22" s="48">
        <v>40</v>
      </c>
      <c r="J22" s="48">
        <v>24.23</v>
      </c>
      <c r="K22" s="84"/>
      <c r="L22" s="49">
        <v>0</v>
      </c>
      <c r="M22" s="17"/>
    </row>
    <row r="23" spans="1:13" x14ac:dyDescent="0.25">
      <c r="A23" s="9"/>
      <c r="B23" s="55"/>
      <c r="C23" s="55"/>
      <c r="D23" s="61"/>
      <c r="E23" s="58">
        <v>6831</v>
      </c>
      <c r="F23" s="59" t="s">
        <v>19</v>
      </c>
      <c r="G23" s="52">
        <v>0</v>
      </c>
      <c r="H23" s="52">
        <v>0</v>
      </c>
      <c r="I23" s="53"/>
      <c r="J23" s="93">
        <v>24.23</v>
      </c>
      <c r="K23" s="84"/>
      <c r="L23" s="94">
        <v>0</v>
      </c>
    </row>
    <row r="24" spans="1:13" x14ac:dyDescent="0.25">
      <c r="B24" s="39"/>
      <c r="C24" s="39"/>
      <c r="D24" s="39"/>
      <c r="E24" s="39"/>
      <c r="F24" s="39"/>
      <c r="G24" s="62"/>
      <c r="H24" s="62"/>
      <c r="I24" s="62"/>
      <c r="J24" s="90"/>
      <c r="K24" s="81"/>
      <c r="L24" s="82"/>
    </row>
    <row r="25" spans="1:13" x14ac:dyDescent="0.25">
      <c r="B25" s="37"/>
      <c r="C25" s="37"/>
      <c r="D25" s="37"/>
      <c r="E25" s="37"/>
      <c r="F25" s="37"/>
      <c r="G25" s="37"/>
      <c r="H25" s="37"/>
      <c r="I25" s="37"/>
      <c r="J25" s="91"/>
      <c r="K25" s="95"/>
      <c r="L25" s="38"/>
    </row>
    <row r="26" spans="1:13" ht="75.75" customHeight="1" x14ac:dyDescent="0.25">
      <c r="B26" s="156" t="s">
        <v>3</v>
      </c>
      <c r="C26" s="157"/>
      <c r="D26" s="157"/>
      <c r="E26" s="157"/>
      <c r="F26" s="158"/>
      <c r="G26" s="40" t="s">
        <v>4</v>
      </c>
      <c r="H26" s="40" t="s">
        <v>5</v>
      </c>
      <c r="I26" s="63" t="s">
        <v>6</v>
      </c>
      <c r="J26" s="89" t="s">
        <v>114</v>
      </c>
      <c r="K26" s="92" t="s">
        <v>7</v>
      </c>
      <c r="L26" s="40" t="s">
        <v>8</v>
      </c>
    </row>
    <row r="27" spans="1:13" x14ac:dyDescent="0.25">
      <c r="B27" s="156">
        <v>1</v>
      </c>
      <c r="C27" s="157"/>
      <c r="D27" s="157"/>
      <c r="E27" s="157"/>
      <c r="F27" s="158"/>
      <c r="G27" s="40">
        <v>2</v>
      </c>
      <c r="H27" s="40">
        <v>3</v>
      </c>
      <c r="I27" s="63">
        <v>4</v>
      </c>
      <c r="J27" s="88">
        <v>5</v>
      </c>
      <c r="K27" s="86" t="s">
        <v>9</v>
      </c>
      <c r="L27" s="40" t="s">
        <v>10</v>
      </c>
    </row>
    <row r="28" spans="1:13" ht="36" customHeight="1" x14ac:dyDescent="0.25">
      <c r="B28" s="41"/>
      <c r="C28" s="41"/>
      <c r="D28" s="41"/>
      <c r="E28" s="41"/>
      <c r="F28" s="41" t="s">
        <v>20</v>
      </c>
      <c r="G28" s="46"/>
      <c r="H28" s="52"/>
      <c r="I28" s="64"/>
      <c r="J28" s="53"/>
      <c r="K28" s="87"/>
      <c r="L28" s="45"/>
    </row>
    <row r="29" spans="1:13" ht="28.5" customHeight="1" x14ac:dyDescent="0.25">
      <c r="B29" s="41">
        <v>3</v>
      </c>
      <c r="C29" s="41"/>
      <c r="D29" s="41"/>
      <c r="E29" s="41"/>
      <c r="F29" s="41" t="s">
        <v>21</v>
      </c>
      <c r="G29" s="47">
        <v>659059.43999999994</v>
      </c>
      <c r="H29" s="47">
        <v>661436.37</v>
      </c>
      <c r="I29" s="48">
        <f>(I30+I37+I65+I70)</f>
        <v>715552.7</v>
      </c>
      <c r="J29" s="48">
        <v>721482.5</v>
      </c>
      <c r="K29" s="85">
        <f t="shared" ref="K29:K37" si="2">J29/G29*100</f>
        <v>109.47153719549181</v>
      </c>
      <c r="L29" s="49">
        <f>J29/I29*100</f>
        <v>100.82870206485141</v>
      </c>
    </row>
    <row r="30" spans="1:13" ht="33.75" customHeight="1" x14ac:dyDescent="0.25">
      <c r="B30" s="41"/>
      <c r="C30" s="50">
        <v>31</v>
      </c>
      <c r="D30" s="50"/>
      <c r="E30" s="50"/>
      <c r="F30" s="41" t="s">
        <v>22</v>
      </c>
      <c r="G30" s="47">
        <v>395818.95</v>
      </c>
      <c r="H30" s="47">
        <v>438906.39</v>
      </c>
      <c r="I30" s="48">
        <v>450990.94</v>
      </c>
      <c r="J30" s="48">
        <v>455587.33</v>
      </c>
      <c r="K30" s="85">
        <f t="shared" si="2"/>
        <v>115.09992889425835</v>
      </c>
      <c r="L30" s="49">
        <f t="shared" ref="L30:L37" si="3">J30/I30*100</f>
        <v>101.01917568454924</v>
      </c>
    </row>
    <row r="31" spans="1:13" x14ac:dyDescent="0.25">
      <c r="B31" s="51"/>
      <c r="C31" s="51"/>
      <c r="D31" s="51">
        <v>311</v>
      </c>
      <c r="E31" s="51"/>
      <c r="F31" s="55" t="s">
        <v>23</v>
      </c>
      <c r="G31" s="47"/>
      <c r="H31" s="47"/>
      <c r="I31" s="48"/>
      <c r="J31" s="48">
        <v>374049.53</v>
      </c>
      <c r="K31" s="85"/>
      <c r="L31" s="49"/>
    </row>
    <row r="32" spans="1:13" x14ac:dyDescent="0.25">
      <c r="B32" s="51"/>
      <c r="C32" s="51"/>
      <c r="D32" s="51"/>
      <c r="E32" s="51">
        <v>3111</v>
      </c>
      <c r="F32" s="51" t="s">
        <v>24</v>
      </c>
      <c r="G32" s="47"/>
      <c r="H32" s="52"/>
      <c r="I32" s="53"/>
      <c r="J32" s="53">
        <v>374049.53</v>
      </c>
      <c r="K32" s="85"/>
      <c r="L32" s="49"/>
    </row>
    <row r="33" spans="2:14" x14ac:dyDescent="0.25">
      <c r="B33" s="51"/>
      <c r="C33" s="51"/>
      <c r="D33" s="51">
        <v>312</v>
      </c>
      <c r="E33" s="51"/>
      <c r="F33" s="61" t="s">
        <v>25</v>
      </c>
      <c r="G33" s="47"/>
      <c r="H33" s="47"/>
      <c r="I33" s="48"/>
      <c r="J33" s="53">
        <v>19819.560000000001</v>
      </c>
      <c r="K33" s="85"/>
      <c r="L33" s="49"/>
      <c r="M33" s="18"/>
      <c r="N33" s="17"/>
    </row>
    <row r="34" spans="2:14" x14ac:dyDescent="0.25">
      <c r="B34" s="51"/>
      <c r="C34" s="51"/>
      <c r="D34" s="51"/>
      <c r="E34" s="51">
        <v>3121</v>
      </c>
      <c r="F34" s="58" t="s">
        <v>25</v>
      </c>
      <c r="G34" s="47"/>
      <c r="H34" s="52"/>
      <c r="I34" s="53"/>
      <c r="J34" s="53">
        <v>19819.560000000001</v>
      </c>
      <c r="K34" s="85"/>
      <c r="L34" s="49"/>
      <c r="M34" s="17"/>
    </row>
    <row r="35" spans="2:14" x14ac:dyDescent="0.25">
      <c r="B35" s="51"/>
      <c r="C35" s="51"/>
      <c r="D35" s="51">
        <v>313</v>
      </c>
      <c r="E35" s="51"/>
      <c r="F35" s="61" t="s">
        <v>26</v>
      </c>
      <c r="G35" s="47"/>
      <c r="H35" s="47"/>
      <c r="I35" s="48"/>
      <c r="J35" s="48">
        <v>61718.239999999998</v>
      </c>
      <c r="K35" s="85"/>
      <c r="L35" s="49"/>
    </row>
    <row r="36" spans="2:14" x14ac:dyDescent="0.25">
      <c r="B36" s="51"/>
      <c r="C36" s="51"/>
      <c r="D36" s="58"/>
      <c r="E36" s="58">
        <v>3132</v>
      </c>
      <c r="F36" s="58" t="s">
        <v>26</v>
      </c>
      <c r="G36" s="52"/>
      <c r="H36" s="52"/>
      <c r="I36" s="53"/>
      <c r="J36" s="53">
        <v>61718.239999999998</v>
      </c>
      <c r="K36" s="85"/>
      <c r="L36" s="49"/>
    </row>
    <row r="37" spans="2:14" x14ac:dyDescent="0.25">
      <c r="B37" s="51"/>
      <c r="C37" s="51">
        <v>32</v>
      </c>
      <c r="D37" s="58"/>
      <c r="E37" s="58"/>
      <c r="F37" s="55" t="s">
        <v>27</v>
      </c>
      <c r="G37" s="47">
        <v>262077.16</v>
      </c>
      <c r="H37" s="47">
        <v>221468.2</v>
      </c>
      <c r="I37" s="48">
        <v>262423.01</v>
      </c>
      <c r="J37" s="96">
        <v>264247.34000000003</v>
      </c>
      <c r="K37" s="85">
        <f t="shared" si="2"/>
        <v>100.82806910758649</v>
      </c>
      <c r="L37" s="49">
        <f t="shared" si="3"/>
        <v>100.69518675210685</v>
      </c>
    </row>
    <row r="38" spans="2:14" x14ac:dyDescent="0.25">
      <c r="B38" s="51"/>
      <c r="C38" s="51"/>
      <c r="D38" s="51">
        <v>321</v>
      </c>
      <c r="E38" s="51"/>
      <c r="F38" s="55" t="s">
        <v>28</v>
      </c>
      <c r="G38" s="101"/>
      <c r="H38" s="47"/>
      <c r="I38" s="48"/>
      <c r="J38" s="48">
        <v>15066.28</v>
      </c>
      <c r="K38" s="85"/>
      <c r="L38" s="49"/>
      <c r="M38" s="17"/>
    </row>
    <row r="39" spans="2:14" ht="28.5" customHeight="1" x14ac:dyDescent="0.25">
      <c r="B39" s="51"/>
      <c r="C39" s="55"/>
      <c r="D39" s="51"/>
      <c r="E39" s="51">
        <v>3211</v>
      </c>
      <c r="F39" s="54" t="s">
        <v>29</v>
      </c>
      <c r="G39" s="52"/>
      <c r="H39" s="52"/>
      <c r="I39" s="53"/>
      <c r="J39" s="53">
        <v>7240.8</v>
      </c>
      <c r="K39" s="85"/>
      <c r="L39" s="49"/>
      <c r="M39" s="17"/>
      <c r="N39" s="17"/>
    </row>
    <row r="40" spans="2:14" ht="35.25" customHeight="1" x14ac:dyDescent="0.25">
      <c r="B40" s="51"/>
      <c r="C40" s="55"/>
      <c r="D40" s="58"/>
      <c r="E40" s="58">
        <v>3212</v>
      </c>
      <c r="F40" s="57" t="s">
        <v>30</v>
      </c>
      <c r="G40" s="52"/>
      <c r="H40" s="52"/>
      <c r="I40" s="53"/>
      <c r="J40" s="53">
        <v>7307.38</v>
      </c>
      <c r="K40" s="85"/>
      <c r="L40" s="49"/>
      <c r="M40" s="17"/>
    </row>
    <row r="41" spans="2:14" ht="32.25" customHeight="1" x14ac:dyDescent="0.25">
      <c r="B41" s="51"/>
      <c r="C41" s="51"/>
      <c r="D41" s="58"/>
      <c r="E41" s="58">
        <v>3213</v>
      </c>
      <c r="F41" s="57" t="s">
        <v>31</v>
      </c>
      <c r="G41" s="43"/>
      <c r="H41" s="43"/>
      <c r="I41" s="53"/>
      <c r="J41" s="53">
        <v>518.1</v>
      </c>
      <c r="K41" s="85"/>
      <c r="L41" s="49"/>
      <c r="M41" s="17"/>
    </row>
    <row r="42" spans="2:14" x14ac:dyDescent="0.25">
      <c r="B42" s="51"/>
      <c r="C42" s="51"/>
      <c r="D42" s="58">
        <v>322</v>
      </c>
      <c r="E42" s="58"/>
      <c r="F42" s="61" t="s">
        <v>32</v>
      </c>
      <c r="G42" s="101"/>
      <c r="H42" s="47"/>
      <c r="I42" s="48"/>
      <c r="J42" s="48">
        <v>147409.49</v>
      </c>
      <c r="K42" s="85"/>
      <c r="L42" s="49"/>
    </row>
    <row r="43" spans="2:14" ht="33.75" customHeight="1" x14ac:dyDescent="0.25">
      <c r="B43" s="51"/>
      <c r="C43" s="51"/>
      <c r="D43" s="58"/>
      <c r="E43" s="58">
        <v>3221</v>
      </c>
      <c r="F43" s="57" t="s">
        <v>33</v>
      </c>
      <c r="G43" s="52"/>
      <c r="H43" s="52"/>
      <c r="I43" s="53"/>
      <c r="J43" s="53">
        <v>15347.36</v>
      </c>
      <c r="K43" s="85"/>
      <c r="L43" s="49"/>
    </row>
    <row r="44" spans="2:14" ht="23.25" customHeight="1" x14ac:dyDescent="0.25">
      <c r="B44" s="51"/>
      <c r="C44" s="51"/>
      <c r="D44" s="58"/>
      <c r="E44" s="58">
        <v>3222</v>
      </c>
      <c r="F44" s="57" t="s">
        <v>34</v>
      </c>
      <c r="G44" s="52"/>
      <c r="H44" s="52"/>
      <c r="I44" s="53"/>
      <c r="J44" s="53">
        <v>81966.63</v>
      </c>
      <c r="K44" s="85"/>
      <c r="L44" s="49"/>
    </row>
    <row r="45" spans="2:14" x14ac:dyDescent="0.25">
      <c r="B45" s="51"/>
      <c r="C45" s="51"/>
      <c r="D45" s="58"/>
      <c r="E45" s="58">
        <v>3223</v>
      </c>
      <c r="F45" s="57" t="s">
        <v>35</v>
      </c>
      <c r="G45" s="52"/>
      <c r="H45" s="52"/>
      <c r="I45" s="53"/>
      <c r="J45" s="53">
        <v>43638.01</v>
      </c>
      <c r="K45" s="85"/>
      <c r="L45" s="49"/>
    </row>
    <row r="46" spans="2:14" ht="37.5" customHeight="1" x14ac:dyDescent="0.25">
      <c r="B46" s="51"/>
      <c r="C46" s="51"/>
      <c r="D46" s="58"/>
      <c r="E46" s="58">
        <v>3224</v>
      </c>
      <c r="F46" s="57" t="s">
        <v>36</v>
      </c>
      <c r="G46" s="52"/>
      <c r="H46" s="52"/>
      <c r="I46" s="53"/>
      <c r="J46" s="53">
        <v>3801.65</v>
      </c>
      <c r="K46" s="85"/>
      <c r="L46" s="49"/>
    </row>
    <row r="47" spans="2:14" ht="30" customHeight="1" x14ac:dyDescent="0.25">
      <c r="B47" s="51"/>
      <c r="C47" s="51"/>
      <c r="D47" s="58"/>
      <c r="E47" s="58">
        <v>3225</v>
      </c>
      <c r="F47" s="57" t="s">
        <v>37</v>
      </c>
      <c r="G47" s="52"/>
      <c r="H47" s="52"/>
      <c r="I47" s="53"/>
      <c r="J47" s="53">
        <v>1877.72</v>
      </c>
      <c r="K47" s="85"/>
      <c r="L47" s="49"/>
    </row>
    <row r="48" spans="2:14" ht="23.25" customHeight="1" x14ac:dyDescent="0.25">
      <c r="B48" s="51"/>
      <c r="C48" s="51"/>
      <c r="D48" s="58"/>
      <c r="E48" s="58">
        <v>3227</v>
      </c>
      <c r="F48" s="57" t="s">
        <v>38</v>
      </c>
      <c r="G48" s="52"/>
      <c r="H48" s="43"/>
      <c r="I48" s="53"/>
      <c r="J48" s="53">
        <v>778.12</v>
      </c>
      <c r="K48" s="85"/>
      <c r="L48" s="49"/>
    </row>
    <row r="49" spans="2:12" ht="30.75" customHeight="1" x14ac:dyDescent="0.25">
      <c r="B49" s="51"/>
      <c r="C49" s="51"/>
      <c r="D49" s="58">
        <v>323</v>
      </c>
      <c r="E49" s="58"/>
      <c r="F49" s="66" t="s">
        <v>39</v>
      </c>
      <c r="G49" s="47"/>
      <c r="H49" s="47"/>
      <c r="I49" s="48"/>
      <c r="J49" s="48">
        <v>87135.59</v>
      </c>
      <c r="K49" s="85"/>
      <c r="L49" s="49"/>
    </row>
    <row r="50" spans="2:12" ht="25.5" customHeight="1" x14ac:dyDescent="0.25">
      <c r="B50" s="51"/>
      <c r="C50" s="51"/>
      <c r="D50" s="58"/>
      <c r="E50" s="58">
        <v>3231</v>
      </c>
      <c r="F50" s="57" t="s">
        <v>40</v>
      </c>
      <c r="G50" s="52"/>
      <c r="H50" s="52"/>
      <c r="I50" s="53"/>
      <c r="J50" s="53">
        <v>6453.37</v>
      </c>
      <c r="K50" s="85"/>
      <c r="L50" s="49"/>
    </row>
    <row r="51" spans="2:12" ht="21.75" customHeight="1" x14ac:dyDescent="0.25">
      <c r="B51" s="51"/>
      <c r="C51" s="51"/>
      <c r="D51" s="58"/>
      <c r="E51" s="58">
        <v>3232</v>
      </c>
      <c r="F51" s="57" t="s">
        <v>41</v>
      </c>
      <c r="G51" s="52"/>
      <c r="H51" s="52"/>
      <c r="I51" s="53"/>
      <c r="J51" s="53">
        <v>56705.55</v>
      </c>
      <c r="K51" s="85"/>
      <c r="L51" s="49"/>
    </row>
    <row r="52" spans="2:12" ht="23.25" customHeight="1" x14ac:dyDescent="0.25">
      <c r="B52" s="51"/>
      <c r="C52" s="51"/>
      <c r="D52" s="58"/>
      <c r="E52" s="58">
        <v>3233</v>
      </c>
      <c r="F52" s="57" t="s">
        <v>42</v>
      </c>
      <c r="G52" s="52"/>
      <c r="H52" s="52"/>
      <c r="I52" s="53"/>
      <c r="J52" s="53">
        <v>1326.76</v>
      </c>
      <c r="K52" s="85"/>
      <c r="L52" s="49"/>
    </row>
    <row r="53" spans="2:12" ht="26.25" customHeight="1" x14ac:dyDescent="0.25">
      <c r="B53" s="51"/>
      <c r="C53" s="51"/>
      <c r="D53" s="58"/>
      <c r="E53" s="58">
        <v>3234</v>
      </c>
      <c r="F53" s="57" t="s">
        <v>43</v>
      </c>
      <c r="G53" s="52"/>
      <c r="H53" s="52"/>
      <c r="I53" s="53"/>
      <c r="J53" s="53">
        <v>4307.07</v>
      </c>
      <c r="K53" s="85"/>
      <c r="L53" s="49"/>
    </row>
    <row r="54" spans="2:12" ht="24.75" customHeight="1" x14ac:dyDescent="0.25">
      <c r="B54" s="51"/>
      <c r="C54" s="51"/>
      <c r="D54" s="58"/>
      <c r="E54" s="58">
        <v>3236</v>
      </c>
      <c r="F54" s="57" t="s">
        <v>44</v>
      </c>
      <c r="G54" s="52"/>
      <c r="H54" s="52"/>
      <c r="I54" s="53"/>
      <c r="J54" s="53">
        <v>3616.27</v>
      </c>
      <c r="K54" s="85"/>
      <c r="L54" s="49"/>
    </row>
    <row r="55" spans="2:12" x14ac:dyDescent="0.25">
      <c r="B55" s="51"/>
      <c r="C55" s="51"/>
      <c r="D55" s="58"/>
      <c r="E55" s="58">
        <v>3237</v>
      </c>
      <c r="F55" s="57" t="s">
        <v>45</v>
      </c>
      <c r="G55" s="52"/>
      <c r="H55" s="52"/>
      <c r="I55" s="53"/>
      <c r="J55" s="53">
        <v>9166.85</v>
      </c>
      <c r="K55" s="85"/>
      <c r="L55" s="49"/>
    </row>
    <row r="56" spans="2:12" x14ac:dyDescent="0.25">
      <c r="B56" s="51"/>
      <c r="C56" s="51"/>
      <c r="D56" s="58"/>
      <c r="E56" s="58"/>
      <c r="F56" s="57"/>
      <c r="G56" s="52"/>
      <c r="H56" s="52"/>
      <c r="I56" s="53"/>
      <c r="J56" s="53">
        <v>9066.85</v>
      </c>
      <c r="K56" s="85"/>
      <c r="L56" s="49"/>
    </row>
    <row r="57" spans="2:12" x14ac:dyDescent="0.25">
      <c r="B57" s="51"/>
      <c r="C57" s="51"/>
      <c r="D57" s="58"/>
      <c r="E57" s="58">
        <v>3238</v>
      </c>
      <c r="F57" s="57" t="s">
        <v>46</v>
      </c>
      <c r="G57" s="52"/>
      <c r="H57" s="52"/>
      <c r="I57" s="53"/>
      <c r="J57" s="53">
        <v>3696.24</v>
      </c>
      <c r="K57" s="85"/>
      <c r="L57" s="49"/>
    </row>
    <row r="58" spans="2:12" x14ac:dyDescent="0.25">
      <c r="B58" s="51"/>
      <c r="C58" s="51"/>
      <c r="D58" s="58"/>
      <c r="E58" s="58">
        <v>3239</v>
      </c>
      <c r="F58" s="57" t="s">
        <v>47</v>
      </c>
      <c r="G58" s="52"/>
      <c r="H58" s="43"/>
      <c r="I58" s="53"/>
      <c r="J58" s="53">
        <v>1863.48</v>
      </c>
      <c r="K58" s="85"/>
      <c r="L58" s="49"/>
    </row>
    <row r="59" spans="2:12" ht="28.5" customHeight="1" x14ac:dyDescent="0.25">
      <c r="B59" s="51"/>
      <c r="C59" s="51"/>
      <c r="D59" s="58">
        <v>329</v>
      </c>
      <c r="E59" s="58"/>
      <c r="F59" s="66" t="s">
        <v>48</v>
      </c>
      <c r="G59" s="47"/>
      <c r="H59" s="47"/>
      <c r="I59" s="48"/>
      <c r="J59" s="48">
        <v>14635.98</v>
      </c>
      <c r="K59" s="85"/>
      <c r="L59" s="49"/>
    </row>
    <row r="60" spans="2:12" x14ac:dyDescent="0.25">
      <c r="B60" s="51"/>
      <c r="C60" s="51"/>
      <c r="D60" s="58"/>
      <c r="E60" s="58">
        <v>3292</v>
      </c>
      <c r="F60" s="57" t="s">
        <v>49</v>
      </c>
      <c r="G60" s="52"/>
      <c r="H60" s="52"/>
      <c r="I60" s="53"/>
      <c r="J60" s="53">
        <v>5479.72</v>
      </c>
      <c r="K60" s="85"/>
      <c r="L60" s="49"/>
    </row>
    <row r="61" spans="2:12" x14ac:dyDescent="0.25">
      <c r="B61" s="51"/>
      <c r="C61" s="51"/>
      <c r="D61" s="58"/>
      <c r="E61" s="58">
        <v>3293</v>
      </c>
      <c r="F61" s="57" t="s">
        <v>50</v>
      </c>
      <c r="G61" s="52"/>
      <c r="H61" s="43"/>
      <c r="I61" s="53"/>
      <c r="J61" s="53">
        <v>282.01</v>
      </c>
      <c r="K61" s="85"/>
      <c r="L61" s="49"/>
    </row>
    <row r="62" spans="2:12" x14ac:dyDescent="0.25">
      <c r="B62" s="51"/>
      <c r="C62" s="51"/>
      <c r="D62" s="58"/>
      <c r="E62" s="58">
        <v>3294</v>
      </c>
      <c r="F62" s="54" t="s">
        <v>51</v>
      </c>
      <c r="G62" s="52"/>
      <c r="H62" s="65"/>
      <c r="I62" s="53"/>
      <c r="J62" s="53">
        <v>295</v>
      </c>
      <c r="K62" s="85"/>
      <c r="L62" s="49"/>
    </row>
    <row r="63" spans="2:12" ht="22.5" customHeight="1" x14ac:dyDescent="0.25">
      <c r="B63" s="51"/>
      <c r="C63" s="51"/>
      <c r="D63" s="58"/>
      <c r="E63" s="58">
        <v>3295</v>
      </c>
      <c r="F63" s="57" t="s">
        <v>52</v>
      </c>
      <c r="G63" s="52"/>
      <c r="H63" s="52"/>
      <c r="I63" s="53"/>
      <c r="J63" s="53">
        <v>2353.67</v>
      </c>
      <c r="K63" s="85"/>
      <c r="L63" s="49"/>
    </row>
    <row r="64" spans="2:12" ht="30" customHeight="1" x14ac:dyDescent="0.25">
      <c r="B64" s="51"/>
      <c r="C64" s="51"/>
      <c r="D64" s="58"/>
      <c r="E64" s="58">
        <v>3299</v>
      </c>
      <c r="F64" s="57" t="s">
        <v>48</v>
      </c>
      <c r="G64" s="52"/>
      <c r="H64" s="52"/>
      <c r="I64" s="53"/>
      <c r="J64" s="53">
        <v>6225.58</v>
      </c>
      <c r="K64" s="85"/>
      <c r="L64" s="49"/>
    </row>
    <row r="65" spans="2:12" ht="18" customHeight="1" x14ac:dyDescent="0.25">
      <c r="B65" s="51"/>
      <c r="C65" s="51">
        <v>34</v>
      </c>
      <c r="D65" s="58"/>
      <c r="E65" s="58"/>
      <c r="F65" s="67" t="s">
        <v>53</v>
      </c>
      <c r="G65" s="47">
        <v>1123.51</v>
      </c>
      <c r="H65" s="47">
        <v>1061.78</v>
      </c>
      <c r="I65" s="48">
        <v>2138.75</v>
      </c>
      <c r="J65" s="48">
        <v>1617.83</v>
      </c>
      <c r="K65" s="85">
        <f t="shared" ref="K65" si="4">J65/G65*100</f>
        <v>143.99782823472867</v>
      </c>
      <c r="L65" s="49">
        <f t="shared" ref="L65" si="5">J65/I65*100</f>
        <v>75.643717124488603</v>
      </c>
    </row>
    <row r="66" spans="2:12" ht="23.25" customHeight="1" x14ac:dyDescent="0.25">
      <c r="B66" s="51"/>
      <c r="C66" s="51"/>
      <c r="D66" s="58">
        <v>343</v>
      </c>
      <c r="E66" s="58"/>
      <c r="F66" s="67" t="s">
        <v>54</v>
      </c>
      <c r="G66" s="47"/>
      <c r="H66" s="46"/>
      <c r="I66" s="48"/>
      <c r="J66" s="48">
        <v>1617.83</v>
      </c>
      <c r="K66" s="85"/>
      <c r="L66" s="49"/>
    </row>
    <row r="67" spans="2:12" x14ac:dyDescent="0.25">
      <c r="B67" s="51"/>
      <c r="C67" s="51"/>
      <c r="D67" s="58"/>
      <c r="E67" s="58">
        <v>3431</v>
      </c>
      <c r="F67" s="57" t="s">
        <v>55</v>
      </c>
      <c r="G67" s="52"/>
      <c r="H67" s="43"/>
      <c r="I67" s="53"/>
      <c r="J67" s="53">
        <v>775.52</v>
      </c>
      <c r="K67" s="85"/>
      <c r="L67" s="49"/>
    </row>
    <row r="68" spans="2:12" x14ac:dyDescent="0.25">
      <c r="B68" s="51"/>
      <c r="C68" s="51"/>
      <c r="D68" s="58"/>
      <c r="E68" s="58">
        <v>3433</v>
      </c>
      <c r="F68" s="57" t="s">
        <v>56</v>
      </c>
      <c r="G68" s="52"/>
      <c r="H68" s="43"/>
      <c r="I68" s="53"/>
      <c r="J68" s="53">
        <v>0</v>
      </c>
      <c r="K68" s="85"/>
      <c r="L68" s="49"/>
    </row>
    <row r="69" spans="2:12" x14ac:dyDescent="0.25">
      <c r="B69" s="51"/>
      <c r="C69" s="51"/>
      <c r="D69" s="58"/>
      <c r="E69" s="58">
        <v>3434</v>
      </c>
      <c r="F69" s="54" t="s">
        <v>53</v>
      </c>
      <c r="G69" s="52"/>
      <c r="H69" s="65"/>
      <c r="I69" s="53"/>
      <c r="J69" s="53">
        <v>842.31</v>
      </c>
      <c r="K69" s="85"/>
      <c r="L69" s="49"/>
    </row>
    <row r="70" spans="2:12" ht="32.25" customHeight="1" x14ac:dyDescent="0.25">
      <c r="B70" s="51"/>
      <c r="C70" s="51">
        <v>37</v>
      </c>
      <c r="D70" s="58"/>
      <c r="E70" s="58"/>
      <c r="F70" s="67" t="s">
        <v>57</v>
      </c>
      <c r="G70" s="52">
        <v>0</v>
      </c>
      <c r="H70" s="56">
        <v>56022.3</v>
      </c>
      <c r="I70" s="48">
        <v>0</v>
      </c>
      <c r="J70" s="48">
        <v>0</v>
      </c>
      <c r="K70" s="85">
        <v>0</v>
      </c>
      <c r="L70" s="49">
        <v>0</v>
      </c>
    </row>
    <row r="71" spans="2:12" ht="30.75" customHeight="1" x14ac:dyDescent="0.25">
      <c r="B71" s="51"/>
      <c r="C71" s="51"/>
      <c r="D71" s="58">
        <v>372</v>
      </c>
      <c r="E71" s="58"/>
      <c r="F71" s="54" t="s">
        <v>57</v>
      </c>
      <c r="G71" s="52"/>
      <c r="H71" s="56"/>
      <c r="I71" s="48"/>
      <c r="J71" s="53">
        <v>0</v>
      </c>
      <c r="K71" s="85"/>
      <c r="L71" s="49"/>
    </row>
    <row r="72" spans="2:12" ht="26.25" customHeight="1" x14ac:dyDescent="0.25">
      <c r="B72" s="51"/>
      <c r="C72" s="51"/>
      <c r="D72" s="58"/>
      <c r="E72" s="58">
        <v>3722</v>
      </c>
      <c r="F72" s="57" t="s">
        <v>58</v>
      </c>
      <c r="G72" s="52"/>
      <c r="H72" s="65"/>
      <c r="I72" s="53"/>
      <c r="J72" s="53">
        <v>0</v>
      </c>
      <c r="K72" s="85"/>
      <c r="L72" s="49"/>
    </row>
    <row r="73" spans="2:12" ht="26.25" customHeight="1" x14ac:dyDescent="0.25">
      <c r="B73" s="51"/>
      <c r="C73" s="51">
        <v>38</v>
      </c>
      <c r="D73" s="58"/>
      <c r="E73" s="58"/>
      <c r="F73" s="67" t="s">
        <v>116</v>
      </c>
      <c r="G73" s="52">
        <v>39.82</v>
      </c>
      <c r="H73" s="65">
        <v>0</v>
      </c>
      <c r="I73" s="53">
        <v>0</v>
      </c>
      <c r="J73" s="53">
        <v>30</v>
      </c>
      <c r="K73" s="85"/>
      <c r="L73" s="49"/>
    </row>
    <row r="74" spans="2:12" ht="26.25" customHeight="1" x14ac:dyDescent="0.25">
      <c r="B74" s="51"/>
      <c r="C74" s="51"/>
      <c r="D74" s="58">
        <v>381</v>
      </c>
      <c r="E74" s="58"/>
      <c r="F74" s="54" t="s">
        <v>117</v>
      </c>
      <c r="G74" s="52"/>
      <c r="H74" s="65"/>
      <c r="I74" s="53"/>
      <c r="J74" s="53">
        <v>30</v>
      </c>
      <c r="K74" s="85"/>
      <c r="L74" s="49"/>
    </row>
    <row r="75" spans="2:12" ht="26.25" customHeight="1" x14ac:dyDescent="0.25">
      <c r="B75" s="51"/>
      <c r="C75" s="51"/>
      <c r="D75" s="58"/>
      <c r="E75" s="58">
        <v>3811</v>
      </c>
      <c r="F75" s="54" t="s">
        <v>115</v>
      </c>
      <c r="G75" s="52"/>
      <c r="H75" s="65"/>
      <c r="I75" s="53"/>
      <c r="J75" s="53">
        <v>30</v>
      </c>
      <c r="K75" s="85"/>
      <c r="L75" s="49"/>
    </row>
    <row r="76" spans="2:12" ht="32.25" customHeight="1" x14ac:dyDescent="0.25">
      <c r="B76" s="68">
        <v>4</v>
      </c>
      <c r="C76" s="69"/>
      <c r="D76" s="69"/>
      <c r="E76" s="69"/>
      <c r="F76" s="70" t="s">
        <v>59</v>
      </c>
      <c r="G76" s="46">
        <v>23142</v>
      </c>
      <c r="H76" s="47">
        <f>(H77+H88)</f>
        <v>1327.23</v>
      </c>
      <c r="I76" s="48">
        <v>30211.88</v>
      </c>
      <c r="J76" s="48">
        <v>65485.33</v>
      </c>
      <c r="K76" s="85">
        <f t="shared" ref="K76:K77" si="6">J76/G76*100</f>
        <v>282.97178290553973</v>
      </c>
      <c r="L76" s="49">
        <f t="shared" ref="L76:L77" si="7">J76/I76*100</f>
        <v>216.7535750837088</v>
      </c>
    </row>
    <row r="77" spans="2:12" ht="39" customHeight="1" x14ac:dyDescent="0.25">
      <c r="B77" s="50"/>
      <c r="C77" s="50">
        <v>42</v>
      </c>
      <c r="D77" s="50"/>
      <c r="E77" s="50"/>
      <c r="F77" s="70" t="s">
        <v>60</v>
      </c>
      <c r="G77" s="46">
        <v>23142</v>
      </c>
      <c r="H77" s="47">
        <f>(H78+H84+H86)</f>
        <v>0</v>
      </c>
      <c r="I77" s="48">
        <v>30211.88</v>
      </c>
      <c r="J77" s="48">
        <v>31560.33</v>
      </c>
      <c r="K77" s="85">
        <f t="shared" si="6"/>
        <v>136.3768472906404</v>
      </c>
      <c r="L77" s="49">
        <f t="shared" si="7"/>
        <v>104.46331045932924</v>
      </c>
    </row>
    <row r="78" spans="2:12" ht="28.5" customHeight="1" x14ac:dyDescent="0.25">
      <c r="B78" s="50"/>
      <c r="C78" s="50"/>
      <c r="D78" s="51">
        <v>422</v>
      </c>
      <c r="E78" s="51"/>
      <c r="F78" s="70" t="s">
        <v>61</v>
      </c>
      <c r="G78" s="47"/>
      <c r="H78" s="47"/>
      <c r="I78" s="48"/>
      <c r="J78" s="48">
        <v>31218.73</v>
      </c>
      <c r="K78" s="85"/>
      <c r="L78" s="49"/>
    </row>
    <row r="79" spans="2:12" ht="21" customHeight="1" x14ac:dyDescent="0.25">
      <c r="B79" s="50"/>
      <c r="C79" s="50"/>
      <c r="D79" s="51"/>
      <c r="E79" s="51">
        <v>4221</v>
      </c>
      <c r="F79" s="59" t="s">
        <v>62</v>
      </c>
      <c r="G79" s="65"/>
      <c r="H79" s="52"/>
      <c r="I79" s="53"/>
      <c r="J79" s="53">
        <v>13110.61</v>
      </c>
      <c r="K79" s="85"/>
      <c r="L79" s="49"/>
    </row>
    <row r="80" spans="2:12" x14ac:dyDescent="0.25">
      <c r="B80" s="50"/>
      <c r="C80" s="50"/>
      <c r="D80" s="51"/>
      <c r="E80" s="51">
        <v>4222</v>
      </c>
      <c r="F80" s="58" t="s">
        <v>63</v>
      </c>
      <c r="G80" s="43"/>
      <c r="H80" s="52"/>
      <c r="I80" s="53"/>
      <c r="J80" s="53">
        <v>1043</v>
      </c>
      <c r="K80" s="85"/>
      <c r="L80" s="49"/>
    </row>
    <row r="81" spans="1:12" x14ac:dyDescent="0.25">
      <c r="B81" s="50"/>
      <c r="C81" s="50"/>
      <c r="D81" s="51"/>
      <c r="E81" s="51">
        <v>4223</v>
      </c>
      <c r="F81" s="58" t="s">
        <v>64</v>
      </c>
      <c r="G81" s="52"/>
      <c r="H81" s="52"/>
      <c r="I81" s="53"/>
      <c r="J81" s="53">
        <v>3168.75</v>
      </c>
      <c r="K81" s="85"/>
      <c r="L81" s="49"/>
    </row>
    <row r="82" spans="1:12" x14ac:dyDescent="0.25">
      <c r="B82" s="50"/>
      <c r="C82" s="50"/>
      <c r="D82" s="51"/>
      <c r="E82" s="51">
        <v>4226</v>
      </c>
      <c r="F82" s="71" t="s">
        <v>65</v>
      </c>
      <c r="G82" s="52"/>
      <c r="H82" s="52"/>
      <c r="I82" s="53"/>
      <c r="J82" s="53">
        <v>0</v>
      </c>
      <c r="K82" s="85"/>
      <c r="L82" s="49"/>
    </row>
    <row r="83" spans="1:12" x14ac:dyDescent="0.25">
      <c r="B83" s="50"/>
      <c r="C83" s="50"/>
      <c r="D83" s="51"/>
      <c r="E83" s="51">
        <v>4227</v>
      </c>
      <c r="F83" s="71" t="s">
        <v>66</v>
      </c>
      <c r="G83" s="52"/>
      <c r="H83" s="52"/>
      <c r="I83" s="53"/>
      <c r="J83" s="53">
        <v>13896.37</v>
      </c>
      <c r="K83" s="85"/>
      <c r="L83" s="49"/>
    </row>
    <row r="84" spans="1:12" ht="30" customHeight="1" x14ac:dyDescent="0.25">
      <c r="B84" s="50"/>
      <c r="C84" s="50"/>
      <c r="D84" s="51">
        <v>423</v>
      </c>
      <c r="E84" s="51"/>
      <c r="F84" s="72" t="s">
        <v>67</v>
      </c>
      <c r="G84" s="47"/>
      <c r="H84" s="47"/>
      <c r="I84" s="48"/>
      <c r="J84" s="48">
        <v>0</v>
      </c>
      <c r="K84" s="85"/>
      <c r="L84" s="49"/>
    </row>
    <row r="85" spans="1:12" ht="22.5" customHeight="1" x14ac:dyDescent="0.25">
      <c r="B85" s="50"/>
      <c r="C85" s="50"/>
      <c r="D85" s="51"/>
      <c r="E85" s="51">
        <v>4231</v>
      </c>
      <c r="F85" s="73" t="s">
        <v>68</v>
      </c>
      <c r="G85" s="52"/>
      <c r="H85" s="52"/>
      <c r="I85" s="53"/>
      <c r="J85" s="53">
        <v>0</v>
      </c>
      <c r="K85" s="85"/>
      <c r="L85" s="49"/>
    </row>
    <row r="86" spans="1:12" ht="37.5" customHeight="1" x14ac:dyDescent="0.25">
      <c r="B86" s="50"/>
      <c r="C86" s="50"/>
      <c r="D86" s="51">
        <v>424</v>
      </c>
      <c r="E86" s="51"/>
      <c r="F86" s="72" t="s">
        <v>69</v>
      </c>
      <c r="G86" s="56"/>
      <c r="H86" s="46"/>
      <c r="I86" s="48"/>
      <c r="J86" s="48">
        <v>341.6</v>
      </c>
      <c r="K86" s="85"/>
      <c r="L86" s="49"/>
    </row>
    <row r="87" spans="1:12" ht="22.5" customHeight="1" x14ac:dyDescent="0.25">
      <c r="B87" s="50"/>
      <c r="C87" s="50"/>
      <c r="D87" s="51"/>
      <c r="E87" s="51">
        <v>4241</v>
      </c>
      <c r="F87" s="73" t="s">
        <v>70</v>
      </c>
      <c r="G87" s="65"/>
      <c r="H87" s="43"/>
      <c r="I87" s="53"/>
      <c r="J87" s="53">
        <v>300</v>
      </c>
      <c r="K87" s="85"/>
      <c r="L87" s="49"/>
    </row>
    <row r="88" spans="1:12" ht="33.75" customHeight="1" x14ac:dyDescent="0.25">
      <c r="B88" s="50"/>
      <c r="C88" s="50">
        <v>45</v>
      </c>
      <c r="D88" s="51"/>
      <c r="E88" s="51"/>
      <c r="F88" s="74" t="s">
        <v>71</v>
      </c>
      <c r="G88" s="56">
        <v>0</v>
      </c>
      <c r="H88" s="47">
        <v>1327.23</v>
      </c>
      <c r="I88" s="48">
        <v>0</v>
      </c>
      <c r="J88" s="48">
        <v>33925</v>
      </c>
      <c r="K88" s="85">
        <v>0</v>
      </c>
      <c r="L88" s="49">
        <v>0</v>
      </c>
    </row>
    <row r="89" spans="1:12" ht="39.75" customHeight="1" x14ac:dyDescent="0.25">
      <c r="B89" s="50"/>
      <c r="C89" s="50"/>
      <c r="D89" s="51">
        <v>451</v>
      </c>
      <c r="E89" s="51"/>
      <c r="F89" s="74" t="s">
        <v>72</v>
      </c>
      <c r="G89" s="56"/>
      <c r="H89" s="46"/>
      <c r="I89" s="48"/>
      <c r="J89" s="48">
        <v>33925</v>
      </c>
      <c r="K89" s="85">
        <v>0</v>
      </c>
      <c r="L89" s="49">
        <v>0</v>
      </c>
    </row>
    <row r="90" spans="1:12" ht="37.5" customHeight="1" x14ac:dyDescent="0.25">
      <c r="B90" s="50"/>
      <c r="C90" s="50"/>
      <c r="D90" s="51"/>
      <c r="E90" s="51">
        <v>4511</v>
      </c>
      <c r="F90" s="73" t="s">
        <v>72</v>
      </c>
      <c r="G90" s="65"/>
      <c r="H90" s="52"/>
      <c r="I90" s="53"/>
      <c r="J90" s="53">
        <v>33925</v>
      </c>
      <c r="K90" s="85">
        <v>0</v>
      </c>
      <c r="L90" s="49">
        <v>0</v>
      </c>
    </row>
    <row r="91" spans="1:12" x14ac:dyDescent="0.25">
      <c r="B91" s="50"/>
      <c r="C91" s="50"/>
      <c r="D91" s="51"/>
      <c r="E91" s="51"/>
      <c r="F91" s="59"/>
      <c r="G91" s="43"/>
      <c r="H91" s="43"/>
      <c r="I91" s="75"/>
      <c r="J91" s="44"/>
      <c r="K91" s="83"/>
      <c r="L91" s="45"/>
    </row>
    <row r="92" spans="1:12" x14ac:dyDescent="0.25">
      <c r="B92" s="76"/>
      <c r="C92" s="76"/>
      <c r="D92" s="77"/>
      <c r="E92" s="77"/>
      <c r="F92" s="78"/>
      <c r="G92" s="79"/>
      <c r="H92" s="79"/>
      <c r="I92" s="80"/>
      <c r="J92" s="81"/>
      <c r="K92" s="81"/>
      <c r="L92" s="82"/>
    </row>
    <row r="93" spans="1:12" x14ac:dyDescent="0.25">
      <c r="B93" s="39"/>
      <c r="C93" s="39"/>
      <c r="D93" s="39" t="s">
        <v>73</v>
      </c>
      <c r="E93" s="39"/>
      <c r="F93" s="39"/>
      <c r="G93" s="62"/>
      <c r="H93" s="62"/>
      <c r="I93" s="62"/>
      <c r="J93" s="62"/>
      <c r="K93" s="62"/>
      <c r="L93" s="39"/>
    </row>
    <row r="94" spans="1:12" x14ac:dyDescent="0.25">
      <c r="A94" s="110" t="s">
        <v>155</v>
      </c>
      <c r="D94" s="110"/>
      <c r="F94" s="39"/>
      <c r="G94" s="62"/>
      <c r="H94" s="62" t="s">
        <v>74</v>
      </c>
      <c r="I94" s="62"/>
      <c r="J94" s="62" t="s">
        <v>75</v>
      </c>
      <c r="K94" s="62"/>
      <c r="L94" s="39"/>
    </row>
    <row r="95" spans="1:12" x14ac:dyDescent="0.25">
      <c r="A95" s="110" t="s">
        <v>157</v>
      </c>
      <c r="D95" s="110"/>
      <c r="F95" s="39"/>
      <c r="G95" s="62"/>
      <c r="H95" s="62"/>
      <c r="I95" s="62"/>
      <c r="J95" s="62"/>
      <c r="K95" s="62"/>
      <c r="L95" s="39"/>
    </row>
    <row r="96" spans="1:12" x14ac:dyDescent="0.25">
      <c r="A96" s="110" t="s">
        <v>156</v>
      </c>
      <c r="D96" s="110"/>
      <c r="F96" s="39"/>
      <c r="G96" s="62"/>
      <c r="H96" s="62"/>
      <c r="I96" s="62"/>
      <c r="J96" s="62"/>
      <c r="K96" s="62"/>
      <c r="L96" s="39"/>
    </row>
  </sheetData>
  <mergeCells count="7">
    <mergeCell ref="B27:F27"/>
    <mergeCell ref="B1:L1"/>
    <mergeCell ref="B3:L3"/>
    <mergeCell ref="B5:L5"/>
    <mergeCell ref="B7:F7"/>
    <mergeCell ref="B8:F8"/>
    <mergeCell ref="B26:F26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4"/>
  <sheetViews>
    <sheetView topLeftCell="A43" workbookViewId="0">
      <selection activeCell="D128" sqref="D128"/>
    </sheetView>
  </sheetViews>
  <sheetFormatPr defaultRowHeight="15" x14ac:dyDescent="0.25"/>
  <cols>
    <col min="1" max="1" width="13.7109375" customWidth="1"/>
    <col min="2" max="2" width="5.140625" customWidth="1"/>
    <col min="3" max="3" width="2.5703125" customWidth="1"/>
    <col min="4" max="4" width="40.42578125" customWidth="1"/>
    <col min="5" max="5" width="34.42578125" customWidth="1"/>
    <col min="6" max="6" width="26.140625" customWidth="1"/>
    <col min="7" max="7" width="22.5703125" customWidth="1"/>
    <col min="8" max="8" width="21.7109375" customWidth="1"/>
  </cols>
  <sheetData>
    <row r="1" spans="1:10" ht="15.75" x14ac:dyDescent="0.25">
      <c r="A1" s="163" t="s">
        <v>78</v>
      </c>
      <c r="B1" s="164"/>
      <c r="C1" s="164"/>
      <c r="D1" s="164"/>
      <c r="E1" s="164"/>
      <c r="F1" s="164"/>
      <c r="G1" s="164"/>
      <c r="H1" s="164"/>
    </row>
    <row r="2" spans="1:10" ht="18" x14ac:dyDescent="0.25">
      <c r="A2" s="1"/>
      <c r="B2" s="1"/>
      <c r="C2" s="1"/>
      <c r="D2" s="1"/>
      <c r="E2" s="1"/>
      <c r="F2" s="1"/>
      <c r="G2" s="1"/>
      <c r="H2" s="2"/>
    </row>
    <row r="3" spans="1:10" ht="15.75" x14ac:dyDescent="0.25">
      <c r="A3" s="165" t="s">
        <v>79</v>
      </c>
      <c r="B3" s="165"/>
      <c r="C3" s="165"/>
      <c r="D3" s="165"/>
      <c r="E3" s="165"/>
      <c r="F3" s="165"/>
      <c r="G3" s="165"/>
      <c r="H3" s="165"/>
    </row>
    <row r="4" spans="1:10" ht="18" x14ac:dyDescent="0.25">
      <c r="A4" s="1"/>
      <c r="B4" s="1"/>
      <c r="C4" s="1"/>
      <c r="D4" s="1"/>
      <c r="E4" s="1"/>
      <c r="F4" s="1"/>
      <c r="G4" s="1"/>
      <c r="H4" s="2"/>
    </row>
    <row r="5" spans="1:10" ht="30" customHeight="1" x14ac:dyDescent="0.25">
      <c r="A5" s="166" t="s">
        <v>3</v>
      </c>
      <c r="B5" s="167"/>
      <c r="C5" s="167"/>
      <c r="D5" s="168"/>
      <c r="E5" s="3" t="s">
        <v>5</v>
      </c>
      <c r="F5" s="3" t="s">
        <v>6</v>
      </c>
      <c r="G5" s="40" t="s">
        <v>114</v>
      </c>
      <c r="H5" s="3" t="s">
        <v>8</v>
      </c>
    </row>
    <row r="6" spans="1:10" ht="30" customHeight="1" x14ac:dyDescent="0.25">
      <c r="A6" s="166">
        <v>1</v>
      </c>
      <c r="B6" s="167"/>
      <c r="C6" s="167"/>
      <c r="D6" s="168"/>
      <c r="E6" s="3">
        <v>2</v>
      </c>
      <c r="F6" s="3">
        <v>3</v>
      </c>
      <c r="G6" s="3">
        <v>4</v>
      </c>
      <c r="H6" s="3" t="s">
        <v>80</v>
      </c>
    </row>
    <row r="7" spans="1:10" ht="30" customHeight="1" x14ac:dyDescent="0.25">
      <c r="A7" s="169">
        <v>81956</v>
      </c>
      <c r="B7" s="170"/>
      <c r="C7" s="171"/>
      <c r="D7" s="19" t="s">
        <v>81</v>
      </c>
      <c r="E7" s="34">
        <f>(E8+E80+E113)</f>
        <v>692360.8</v>
      </c>
      <c r="F7" s="34">
        <f>(F8+F80+F113)</f>
        <v>745764.58000000007</v>
      </c>
      <c r="G7" s="34">
        <v>788341.42</v>
      </c>
      <c r="H7" s="33">
        <f>G7/F7*100</f>
        <v>105.70915288039022</v>
      </c>
      <c r="J7" s="36"/>
    </row>
    <row r="8" spans="1:10" ht="30" customHeight="1" x14ac:dyDescent="0.25">
      <c r="A8" s="169" t="s">
        <v>82</v>
      </c>
      <c r="B8" s="170"/>
      <c r="C8" s="171"/>
      <c r="D8" s="19" t="s">
        <v>83</v>
      </c>
      <c r="E8" s="34">
        <v>587887.14</v>
      </c>
      <c r="F8" s="34">
        <f>(F9)</f>
        <v>604505.18000000005</v>
      </c>
      <c r="G8" s="34">
        <v>610231.29</v>
      </c>
      <c r="H8" s="33">
        <f t="shared" ref="H8:H17" si="0">G8/F8*100</f>
        <v>100.9472391948734</v>
      </c>
    </row>
    <row r="9" spans="1:10" ht="30" customHeight="1" x14ac:dyDescent="0.25">
      <c r="A9" s="169" t="s">
        <v>84</v>
      </c>
      <c r="B9" s="170"/>
      <c r="C9" s="171"/>
      <c r="D9" s="19" t="s">
        <v>85</v>
      </c>
      <c r="E9" s="34">
        <v>587887.14</v>
      </c>
      <c r="F9" s="34">
        <f>(F10+F25+F63)</f>
        <v>604505.18000000005</v>
      </c>
      <c r="G9" s="34">
        <v>610231.29</v>
      </c>
      <c r="H9" s="33">
        <f t="shared" si="0"/>
        <v>100.9472391948734</v>
      </c>
    </row>
    <row r="10" spans="1:10" ht="30" customHeight="1" x14ac:dyDescent="0.25">
      <c r="A10" s="169" t="s">
        <v>86</v>
      </c>
      <c r="B10" s="170"/>
      <c r="C10" s="171"/>
      <c r="D10" s="19" t="s">
        <v>85</v>
      </c>
      <c r="E10" s="34">
        <f>(E11+E29+E64)</f>
        <v>587887.74</v>
      </c>
      <c r="F10" s="34">
        <f>(F11+F29+F64+F75)</f>
        <v>604505.18000000005</v>
      </c>
      <c r="G10" s="34">
        <v>610231.29</v>
      </c>
      <c r="H10" s="33">
        <f t="shared" si="0"/>
        <v>100.9472391948734</v>
      </c>
    </row>
    <row r="11" spans="1:10" ht="30" customHeight="1" x14ac:dyDescent="0.25">
      <c r="A11" s="160" t="s">
        <v>87</v>
      </c>
      <c r="B11" s="161"/>
      <c r="C11" s="162"/>
      <c r="D11" s="22" t="s">
        <v>88</v>
      </c>
      <c r="E11" s="34">
        <f>(E12+E24)</f>
        <v>33180.700000000004</v>
      </c>
      <c r="F11" s="34">
        <f>(F12+F24)</f>
        <v>38000</v>
      </c>
      <c r="G11" s="34">
        <v>35758.03</v>
      </c>
      <c r="H11" s="33">
        <f t="shared" si="0"/>
        <v>94.100078947368416</v>
      </c>
    </row>
    <row r="12" spans="1:10" ht="30" customHeight="1" x14ac:dyDescent="0.25">
      <c r="A12" s="172">
        <v>32</v>
      </c>
      <c r="B12" s="172"/>
      <c r="C12" s="172"/>
      <c r="D12" s="22" t="s">
        <v>27</v>
      </c>
      <c r="E12" s="34">
        <f>(E14+E15+E17+E18+E20)</f>
        <v>23890.100000000002</v>
      </c>
      <c r="F12" s="34">
        <f>(F13+F14+F15+F17+F18+F20+F21)</f>
        <v>35268.75</v>
      </c>
      <c r="G12" s="34">
        <v>32102.62</v>
      </c>
      <c r="H12" s="33">
        <f t="shared" si="0"/>
        <v>91.022846003898621</v>
      </c>
    </row>
    <row r="13" spans="1:10" ht="30" customHeight="1" x14ac:dyDescent="0.25">
      <c r="A13" s="24">
        <v>3211</v>
      </c>
      <c r="B13" s="29"/>
      <c r="C13" s="27"/>
      <c r="D13" s="23" t="s">
        <v>29</v>
      </c>
      <c r="E13" s="34">
        <v>0</v>
      </c>
      <c r="F13" s="32">
        <v>37.799999999999997</v>
      </c>
      <c r="G13" s="32">
        <v>0</v>
      </c>
      <c r="H13" s="33"/>
    </row>
    <row r="14" spans="1:10" ht="30" customHeight="1" x14ac:dyDescent="0.25">
      <c r="A14" s="169">
        <v>3222</v>
      </c>
      <c r="B14" s="170"/>
      <c r="C14" s="171"/>
      <c r="D14" s="23" t="s">
        <v>89</v>
      </c>
      <c r="E14" s="32">
        <v>3981.68</v>
      </c>
      <c r="F14" s="31">
        <v>8429.52</v>
      </c>
      <c r="G14" s="31">
        <v>6994.02</v>
      </c>
      <c r="H14" s="33">
        <f t="shared" si="0"/>
        <v>82.970560601315384</v>
      </c>
    </row>
    <row r="15" spans="1:10" ht="30" customHeight="1" x14ac:dyDescent="0.25">
      <c r="A15" s="24">
        <v>3224</v>
      </c>
      <c r="B15" s="25"/>
      <c r="C15" s="19"/>
      <c r="D15" s="6" t="s">
        <v>36</v>
      </c>
      <c r="E15" s="32">
        <v>5308.91</v>
      </c>
      <c r="F15" s="32">
        <v>150.52000000000001</v>
      </c>
      <c r="G15" s="32">
        <v>179.51</v>
      </c>
      <c r="H15" s="33">
        <f t="shared" si="0"/>
        <v>119.25989901674194</v>
      </c>
    </row>
    <row r="16" spans="1:10" ht="30" customHeight="1" x14ac:dyDescent="0.25">
      <c r="A16" s="97">
        <v>3225</v>
      </c>
      <c r="B16" s="98"/>
      <c r="C16" s="99"/>
      <c r="D16" s="6" t="s">
        <v>37</v>
      </c>
      <c r="E16" s="32">
        <v>0</v>
      </c>
      <c r="F16" s="32">
        <v>0</v>
      </c>
      <c r="G16" s="32">
        <v>25.09</v>
      </c>
      <c r="H16" s="33"/>
    </row>
    <row r="17" spans="1:8" ht="30" customHeight="1" x14ac:dyDescent="0.25">
      <c r="A17" s="24">
        <v>3232</v>
      </c>
      <c r="B17" s="25"/>
      <c r="C17" s="19"/>
      <c r="D17" s="6" t="s">
        <v>41</v>
      </c>
      <c r="E17" s="32">
        <v>9290.6</v>
      </c>
      <c r="F17" s="31">
        <v>25576.84</v>
      </c>
      <c r="G17" s="31">
        <v>24119.75</v>
      </c>
      <c r="H17" s="33">
        <f t="shared" si="0"/>
        <v>94.303088262662627</v>
      </c>
    </row>
    <row r="18" spans="1:8" ht="30" customHeight="1" x14ac:dyDescent="0.25">
      <c r="A18" s="24">
        <v>3233</v>
      </c>
      <c r="B18" s="25"/>
      <c r="C18" s="19"/>
      <c r="D18" s="6" t="s">
        <v>42</v>
      </c>
      <c r="E18" s="32">
        <v>0</v>
      </c>
      <c r="F18" s="31">
        <v>560.63</v>
      </c>
      <c r="G18" s="31">
        <v>0</v>
      </c>
      <c r="H18" s="33">
        <v>0</v>
      </c>
    </row>
    <row r="19" spans="1:8" ht="30" customHeight="1" x14ac:dyDescent="0.25">
      <c r="A19" s="97">
        <v>3236</v>
      </c>
      <c r="B19" s="98"/>
      <c r="C19" s="99"/>
      <c r="D19" s="6" t="s">
        <v>44</v>
      </c>
      <c r="E19" s="32">
        <v>0</v>
      </c>
      <c r="F19" s="102">
        <v>0</v>
      </c>
      <c r="G19" s="102">
        <v>784.25</v>
      </c>
      <c r="H19" s="33"/>
    </row>
    <row r="20" spans="1:8" ht="30" customHeight="1" x14ac:dyDescent="0.25">
      <c r="A20" s="24">
        <v>3237</v>
      </c>
      <c r="B20" s="25"/>
      <c r="C20" s="19"/>
      <c r="D20" s="6" t="s">
        <v>45</v>
      </c>
      <c r="E20" s="32">
        <v>5308.91</v>
      </c>
      <c r="F20" s="32">
        <v>0</v>
      </c>
      <c r="G20" s="32">
        <v>0</v>
      </c>
      <c r="H20" s="33">
        <v>0</v>
      </c>
    </row>
    <row r="21" spans="1:8" ht="30" customHeight="1" x14ac:dyDescent="0.25">
      <c r="A21" s="24">
        <v>3295</v>
      </c>
      <c r="B21" s="25"/>
      <c r="C21" s="19"/>
      <c r="D21" s="6" t="s">
        <v>52</v>
      </c>
      <c r="E21" s="32">
        <v>0</v>
      </c>
      <c r="F21" s="31">
        <v>513.44000000000005</v>
      </c>
      <c r="G21" s="31">
        <v>0</v>
      </c>
      <c r="H21" s="33"/>
    </row>
    <row r="22" spans="1:8" ht="30" customHeight="1" x14ac:dyDescent="0.25">
      <c r="A22" s="97">
        <v>38</v>
      </c>
      <c r="B22" s="98"/>
      <c r="C22" s="99"/>
      <c r="D22" s="6" t="s">
        <v>116</v>
      </c>
      <c r="E22" s="32">
        <v>0</v>
      </c>
      <c r="F22" s="32">
        <v>0</v>
      </c>
      <c r="G22" s="104">
        <v>30</v>
      </c>
      <c r="H22" s="33"/>
    </row>
    <row r="23" spans="1:8" ht="30" customHeight="1" x14ac:dyDescent="0.25">
      <c r="A23" s="97">
        <v>3811</v>
      </c>
      <c r="B23" s="98"/>
      <c r="C23" s="99"/>
      <c r="D23" s="6" t="s">
        <v>115</v>
      </c>
      <c r="E23" s="32">
        <v>0</v>
      </c>
      <c r="F23" s="32">
        <v>0</v>
      </c>
      <c r="G23" s="102">
        <v>30</v>
      </c>
      <c r="H23" s="33"/>
    </row>
    <row r="24" spans="1:8" ht="30" customHeight="1" x14ac:dyDescent="0.25">
      <c r="A24" s="26">
        <v>42</v>
      </c>
      <c r="B24" s="25"/>
      <c r="C24" s="19"/>
      <c r="D24" s="13" t="s">
        <v>60</v>
      </c>
      <c r="E24" s="34">
        <v>9290.6</v>
      </c>
      <c r="F24" s="34">
        <f>(F25+F27)</f>
        <v>2731.25</v>
      </c>
      <c r="G24" s="34">
        <v>3625.41</v>
      </c>
      <c r="H24" s="33">
        <v>0</v>
      </c>
    </row>
    <row r="25" spans="1:8" ht="30" customHeight="1" x14ac:dyDescent="0.25">
      <c r="A25" s="24">
        <v>4221</v>
      </c>
      <c r="B25" s="25"/>
      <c r="C25" s="19"/>
      <c r="D25" s="8" t="s">
        <v>62</v>
      </c>
      <c r="E25" s="32">
        <v>9290.6</v>
      </c>
      <c r="F25" s="32">
        <v>0</v>
      </c>
      <c r="G25" s="32">
        <v>2087.91</v>
      </c>
      <c r="H25" s="33">
        <v>0</v>
      </c>
    </row>
    <row r="26" spans="1:8" ht="30" customHeight="1" x14ac:dyDescent="0.25">
      <c r="A26" s="97">
        <v>4222</v>
      </c>
      <c r="B26" s="98"/>
      <c r="C26" s="99"/>
      <c r="D26" s="8" t="s">
        <v>63</v>
      </c>
      <c r="E26" s="32">
        <v>0</v>
      </c>
      <c r="F26" s="32">
        <v>0</v>
      </c>
      <c r="G26" s="32">
        <v>443</v>
      </c>
      <c r="H26" s="33"/>
    </row>
    <row r="27" spans="1:8" ht="30" customHeight="1" x14ac:dyDescent="0.25">
      <c r="A27" s="24">
        <v>4223</v>
      </c>
      <c r="B27" s="25"/>
      <c r="C27" s="19"/>
      <c r="D27" s="7" t="s">
        <v>64</v>
      </c>
      <c r="E27" s="32">
        <v>0</v>
      </c>
      <c r="F27" s="31">
        <v>2731.25</v>
      </c>
      <c r="G27" s="31">
        <v>0</v>
      </c>
      <c r="H27" s="33"/>
    </row>
    <row r="28" spans="1:8" ht="30" customHeight="1" x14ac:dyDescent="0.25">
      <c r="A28" s="97">
        <v>4227</v>
      </c>
      <c r="B28" s="98"/>
      <c r="C28" s="99"/>
      <c r="D28" s="103" t="s">
        <v>111</v>
      </c>
      <c r="E28" s="32">
        <v>0</v>
      </c>
      <c r="F28" s="102">
        <v>0</v>
      </c>
      <c r="G28" s="102">
        <v>1094.5</v>
      </c>
      <c r="H28" s="33"/>
    </row>
    <row r="29" spans="1:8" ht="30" customHeight="1" x14ac:dyDescent="0.25">
      <c r="A29" s="160" t="s">
        <v>90</v>
      </c>
      <c r="B29" s="161"/>
      <c r="C29" s="162"/>
      <c r="D29" s="27" t="s">
        <v>91</v>
      </c>
      <c r="E29" s="34">
        <f>(E30+E52+E56)</f>
        <v>76979.239999999991</v>
      </c>
      <c r="F29" s="34">
        <f>(F30+F52+F56)</f>
        <v>76687.430000000008</v>
      </c>
      <c r="G29" s="34">
        <v>80937.759999999995</v>
      </c>
      <c r="H29" s="33">
        <f>G29/F29*100</f>
        <v>105.54240766707137</v>
      </c>
    </row>
    <row r="30" spans="1:8" ht="30" customHeight="1" x14ac:dyDescent="0.25">
      <c r="A30" s="172">
        <v>32</v>
      </c>
      <c r="B30" s="172"/>
      <c r="C30" s="172"/>
      <c r="D30" s="22" t="s">
        <v>27</v>
      </c>
      <c r="E30" s="34">
        <f>(E31+E32+E33+E34+E35+E36+E37+E38+E39+E40+E41+E42+E43+E44+E45+E46+E47+E48+E49+E50+E51)</f>
        <v>64901.459999999992</v>
      </c>
      <c r="F30" s="34">
        <f>(F31+F32+F33+F34+F35+F36+F37+F38+F39+F40+F41+F42+F43+F44+F45+F46+F47+F48+F49+F50+F51)</f>
        <v>64142.87000000001</v>
      </c>
      <c r="G30" s="34">
        <v>71108.479999999996</v>
      </c>
      <c r="H30" s="33">
        <f t="shared" ref="H30:H100" si="1">G30/F30*100</f>
        <v>110.85952343573024</v>
      </c>
    </row>
    <row r="31" spans="1:8" ht="30" customHeight="1" x14ac:dyDescent="0.25">
      <c r="A31" s="169">
        <v>3211</v>
      </c>
      <c r="B31" s="170"/>
      <c r="C31" s="171"/>
      <c r="D31" s="10" t="s">
        <v>29</v>
      </c>
      <c r="E31" s="32">
        <v>1327.23</v>
      </c>
      <c r="F31" s="31">
        <v>7773.75</v>
      </c>
      <c r="G31" s="31">
        <v>5821.52</v>
      </c>
      <c r="H31" s="33">
        <f t="shared" si="1"/>
        <v>74.886894999196016</v>
      </c>
    </row>
    <row r="32" spans="1:8" ht="30" customHeight="1" x14ac:dyDescent="0.25">
      <c r="A32" s="169">
        <v>3213</v>
      </c>
      <c r="B32" s="170"/>
      <c r="C32" s="171"/>
      <c r="D32" s="6" t="s">
        <v>31</v>
      </c>
      <c r="E32" s="32">
        <v>530.89</v>
      </c>
      <c r="F32" s="31">
        <v>530.89</v>
      </c>
      <c r="G32" s="31">
        <v>98.55</v>
      </c>
      <c r="H32" s="33">
        <f t="shared" si="1"/>
        <v>18.563167511160504</v>
      </c>
    </row>
    <row r="33" spans="1:8" ht="30" customHeight="1" x14ac:dyDescent="0.25">
      <c r="A33" s="24">
        <v>3221</v>
      </c>
      <c r="B33" s="25"/>
      <c r="C33" s="19"/>
      <c r="D33" s="6" t="s">
        <v>33</v>
      </c>
      <c r="E33" s="32">
        <v>2654.46</v>
      </c>
      <c r="F33" s="31">
        <v>9898.4699999999993</v>
      </c>
      <c r="G33" s="31">
        <v>8422.14</v>
      </c>
      <c r="H33" s="33">
        <f t="shared" si="1"/>
        <v>85.085270753965005</v>
      </c>
    </row>
    <row r="34" spans="1:8" ht="30" customHeight="1" x14ac:dyDescent="0.25">
      <c r="A34" s="24">
        <v>3222</v>
      </c>
      <c r="B34" s="25"/>
      <c r="C34" s="19"/>
      <c r="D34" s="6" t="s">
        <v>34</v>
      </c>
      <c r="E34" s="32">
        <v>1990.84</v>
      </c>
      <c r="F34" s="31">
        <v>1990.84</v>
      </c>
      <c r="G34" s="31">
        <v>1195.1500000000001</v>
      </c>
      <c r="H34" s="33">
        <f t="shared" si="1"/>
        <v>60.032448614655131</v>
      </c>
    </row>
    <row r="35" spans="1:8" ht="30" customHeight="1" x14ac:dyDescent="0.25">
      <c r="A35" s="24">
        <v>3223</v>
      </c>
      <c r="B35" s="25"/>
      <c r="C35" s="19"/>
      <c r="D35" s="6" t="s">
        <v>35</v>
      </c>
      <c r="E35" s="32">
        <v>663.61</v>
      </c>
      <c r="F35" s="33">
        <v>0</v>
      </c>
      <c r="G35" s="33">
        <v>2504.2800000000002</v>
      </c>
      <c r="H35" s="33"/>
    </row>
    <row r="36" spans="1:8" ht="30" customHeight="1" x14ac:dyDescent="0.25">
      <c r="A36" s="24">
        <v>3224</v>
      </c>
      <c r="B36" s="25"/>
      <c r="C36" s="19"/>
      <c r="D36" s="6" t="s">
        <v>36</v>
      </c>
      <c r="E36" s="32">
        <v>7963.37</v>
      </c>
      <c r="F36" s="31">
        <v>2236.7600000000002</v>
      </c>
      <c r="G36" s="31">
        <v>2010.1</v>
      </c>
      <c r="H36" s="33">
        <f t="shared" si="1"/>
        <v>89.866592750227994</v>
      </c>
    </row>
    <row r="37" spans="1:8" ht="30" customHeight="1" x14ac:dyDescent="0.25">
      <c r="A37" s="24">
        <v>3225</v>
      </c>
      <c r="B37" s="25"/>
      <c r="C37" s="19"/>
      <c r="D37" s="6" t="s">
        <v>37</v>
      </c>
      <c r="E37" s="32">
        <v>9290.6</v>
      </c>
      <c r="F37" s="31">
        <v>2052.14</v>
      </c>
      <c r="G37" s="31">
        <v>1852.63</v>
      </c>
      <c r="H37" s="33">
        <f t="shared" si="1"/>
        <v>90.277953745845807</v>
      </c>
    </row>
    <row r="38" spans="1:8" ht="30" customHeight="1" x14ac:dyDescent="0.25">
      <c r="A38" s="24">
        <v>3227</v>
      </c>
      <c r="B38" s="25"/>
      <c r="C38" s="19"/>
      <c r="D38" s="6" t="s">
        <v>38</v>
      </c>
      <c r="E38" s="32">
        <v>663.61</v>
      </c>
      <c r="F38" s="31">
        <v>778.12</v>
      </c>
      <c r="G38" s="31">
        <v>778.12</v>
      </c>
      <c r="H38" s="33">
        <f t="shared" si="1"/>
        <v>100</v>
      </c>
    </row>
    <row r="39" spans="1:8" ht="30" customHeight="1" x14ac:dyDescent="0.25">
      <c r="A39" s="24">
        <v>3231</v>
      </c>
      <c r="B39" s="25"/>
      <c r="C39" s="19"/>
      <c r="D39" s="6" t="s">
        <v>40</v>
      </c>
      <c r="E39" s="32">
        <v>2654.46</v>
      </c>
      <c r="F39" s="31">
        <v>1879.32</v>
      </c>
      <c r="G39" s="31">
        <v>5229.0200000000004</v>
      </c>
      <c r="H39" s="33">
        <f t="shared" si="1"/>
        <v>278.2400017027436</v>
      </c>
    </row>
    <row r="40" spans="1:8" ht="30" customHeight="1" x14ac:dyDescent="0.25">
      <c r="A40" s="24">
        <v>3232</v>
      </c>
      <c r="B40" s="25"/>
      <c r="C40" s="19"/>
      <c r="D40" s="6" t="s">
        <v>41</v>
      </c>
      <c r="E40" s="32">
        <v>13272.28</v>
      </c>
      <c r="F40" s="31">
        <v>4676.2</v>
      </c>
      <c r="G40" s="31">
        <v>12330.4</v>
      </c>
      <c r="H40" s="33">
        <f t="shared" si="1"/>
        <v>263.68418801591031</v>
      </c>
    </row>
    <row r="41" spans="1:8" ht="30" customHeight="1" x14ac:dyDescent="0.25">
      <c r="A41" s="24">
        <v>3233</v>
      </c>
      <c r="B41" s="25"/>
      <c r="C41" s="19"/>
      <c r="D41" s="6" t="s">
        <v>42</v>
      </c>
      <c r="E41" s="32">
        <v>2654.46</v>
      </c>
      <c r="F41" s="31">
        <v>2037.53</v>
      </c>
      <c r="G41" s="31">
        <v>1326.76</v>
      </c>
      <c r="H41" s="33">
        <f t="shared" si="1"/>
        <v>65.116096450113616</v>
      </c>
    </row>
    <row r="42" spans="1:8" ht="30" customHeight="1" x14ac:dyDescent="0.25">
      <c r="A42" s="24">
        <v>3234</v>
      </c>
      <c r="B42" s="25"/>
      <c r="C42" s="19"/>
      <c r="D42" s="6" t="s">
        <v>43</v>
      </c>
      <c r="E42" s="32">
        <v>1990.84</v>
      </c>
      <c r="F42" s="33">
        <v>1300</v>
      </c>
      <c r="G42" s="33">
        <v>2026.66</v>
      </c>
      <c r="H42" s="33">
        <f t="shared" si="1"/>
        <v>155.89692307692309</v>
      </c>
    </row>
    <row r="43" spans="1:8" ht="30" customHeight="1" x14ac:dyDescent="0.25">
      <c r="A43" s="24">
        <v>3236</v>
      </c>
      <c r="B43" s="25"/>
      <c r="C43" s="19"/>
      <c r="D43" s="6" t="s">
        <v>44</v>
      </c>
      <c r="E43" s="32">
        <v>663.61</v>
      </c>
      <c r="F43" s="31">
        <v>225.62</v>
      </c>
      <c r="G43" s="31">
        <v>642.09</v>
      </c>
      <c r="H43" s="33">
        <f t="shared" si="1"/>
        <v>284.5891321691339</v>
      </c>
    </row>
    <row r="44" spans="1:8" ht="30" customHeight="1" x14ac:dyDescent="0.25">
      <c r="A44" s="24">
        <v>3237</v>
      </c>
      <c r="B44" s="25"/>
      <c r="C44" s="19"/>
      <c r="D44" s="6" t="s">
        <v>45</v>
      </c>
      <c r="E44" s="32">
        <v>6636.14</v>
      </c>
      <c r="F44" s="31">
        <v>10645.05</v>
      </c>
      <c r="G44" s="31">
        <v>9066.85</v>
      </c>
      <c r="H44" s="33">
        <f t="shared" si="1"/>
        <v>85.174329852842419</v>
      </c>
    </row>
    <row r="45" spans="1:8" ht="30" customHeight="1" x14ac:dyDescent="0.25">
      <c r="A45" s="24">
        <v>3238</v>
      </c>
      <c r="B45" s="25"/>
      <c r="C45" s="19"/>
      <c r="D45" s="6" t="s">
        <v>46</v>
      </c>
      <c r="E45" s="32">
        <v>3318.07</v>
      </c>
      <c r="F45" s="31">
        <v>2982</v>
      </c>
      <c r="G45" s="31">
        <v>2969.18</v>
      </c>
      <c r="H45" s="33">
        <f t="shared" si="1"/>
        <v>99.570087189805491</v>
      </c>
    </row>
    <row r="46" spans="1:8" ht="30" customHeight="1" x14ac:dyDescent="0.25">
      <c r="A46" s="24">
        <v>3239</v>
      </c>
      <c r="B46" s="25"/>
      <c r="C46" s="19"/>
      <c r="D46" s="6" t="s">
        <v>47</v>
      </c>
      <c r="E46" s="32">
        <v>663.61</v>
      </c>
      <c r="F46" s="31">
        <v>1092.1099999999999</v>
      </c>
      <c r="G46" s="31">
        <v>1863.48</v>
      </c>
      <c r="H46" s="33">
        <f t="shared" si="1"/>
        <v>170.63116352748352</v>
      </c>
    </row>
    <row r="47" spans="1:8" ht="30" customHeight="1" x14ac:dyDescent="0.25">
      <c r="A47" s="24">
        <v>3292</v>
      </c>
      <c r="B47" s="25"/>
      <c r="C47" s="19"/>
      <c r="D47" s="6" t="s">
        <v>49</v>
      </c>
      <c r="E47" s="32">
        <v>5308.91</v>
      </c>
      <c r="F47" s="31">
        <v>5479.51</v>
      </c>
      <c r="G47" s="31">
        <v>5479.72</v>
      </c>
      <c r="H47" s="33">
        <f t="shared" si="1"/>
        <v>100.00383245947174</v>
      </c>
    </row>
    <row r="48" spans="1:8" ht="30" customHeight="1" x14ac:dyDescent="0.25">
      <c r="A48" s="24">
        <v>3293</v>
      </c>
      <c r="B48" s="25"/>
      <c r="C48" s="19"/>
      <c r="D48" s="6" t="s">
        <v>50</v>
      </c>
      <c r="E48" s="32">
        <v>663.61</v>
      </c>
      <c r="F48" s="31">
        <v>663.61</v>
      </c>
      <c r="G48" s="31">
        <v>282.01</v>
      </c>
      <c r="H48" s="33">
        <f t="shared" si="1"/>
        <v>42.496345745241932</v>
      </c>
    </row>
    <row r="49" spans="1:9" ht="30" customHeight="1" x14ac:dyDescent="0.25">
      <c r="A49" s="24">
        <v>3294</v>
      </c>
      <c r="B49" s="25"/>
      <c r="C49" s="19"/>
      <c r="D49" s="10" t="s">
        <v>51</v>
      </c>
      <c r="E49" s="32">
        <v>199.1</v>
      </c>
      <c r="F49" s="31">
        <v>295</v>
      </c>
      <c r="G49" s="31">
        <v>295</v>
      </c>
      <c r="H49" s="33">
        <f t="shared" si="1"/>
        <v>100</v>
      </c>
      <c r="I49" s="17"/>
    </row>
    <row r="50" spans="1:9" ht="30" customHeight="1" x14ac:dyDescent="0.25">
      <c r="A50" s="24">
        <v>3295</v>
      </c>
      <c r="B50" s="25"/>
      <c r="C50" s="19"/>
      <c r="D50" s="6" t="s">
        <v>52</v>
      </c>
      <c r="E50" s="32">
        <v>464.53</v>
      </c>
      <c r="F50" s="31">
        <v>538.08000000000004</v>
      </c>
      <c r="G50" s="31">
        <v>689.24</v>
      </c>
      <c r="H50" s="33">
        <f t="shared" si="1"/>
        <v>128.09247695509958</v>
      </c>
    </row>
    <row r="51" spans="1:9" ht="30" customHeight="1" x14ac:dyDescent="0.25">
      <c r="A51" s="24">
        <v>3299</v>
      </c>
      <c r="B51" s="25"/>
      <c r="C51" s="19"/>
      <c r="D51" s="6" t="s">
        <v>48</v>
      </c>
      <c r="E51" s="32">
        <v>1327.23</v>
      </c>
      <c r="F51" s="31">
        <v>7067.87</v>
      </c>
      <c r="G51" s="31">
        <v>6225.58</v>
      </c>
      <c r="H51" s="33">
        <f t="shared" si="1"/>
        <v>88.082831178275782</v>
      </c>
    </row>
    <row r="52" spans="1:9" ht="30" customHeight="1" x14ac:dyDescent="0.25">
      <c r="A52" s="26">
        <v>34</v>
      </c>
      <c r="B52" s="25"/>
      <c r="C52" s="19"/>
      <c r="D52" s="12" t="s">
        <v>53</v>
      </c>
      <c r="E52" s="34">
        <f>(E53+E54+E55)</f>
        <v>1061.78</v>
      </c>
      <c r="F52" s="34">
        <f>(F53+F54+F55)</f>
        <v>2138.75</v>
      </c>
      <c r="G52" s="34">
        <v>1617.83</v>
      </c>
      <c r="H52" s="33">
        <f t="shared" si="1"/>
        <v>75.643717124488603</v>
      </c>
    </row>
    <row r="53" spans="1:9" ht="30" customHeight="1" x14ac:dyDescent="0.25">
      <c r="A53" s="24">
        <v>3431</v>
      </c>
      <c r="B53" s="25"/>
      <c r="C53" s="19"/>
      <c r="D53" s="6" t="s">
        <v>55</v>
      </c>
      <c r="E53" s="32">
        <v>663.61</v>
      </c>
      <c r="F53" s="31">
        <v>693.18</v>
      </c>
      <c r="G53" s="31">
        <v>775.52</v>
      </c>
      <c r="H53" s="33">
        <f t="shared" si="1"/>
        <v>111.87858853400272</v>
      </c>
    </row>
    <row r="54" spans="1:9" ht="30" customHeight="1" x14ac:dyDescent="0.25">
      <c r="A54" s="24">
        <v>3433</v>
      </c>
      <c r="B54" s="25"/>
      <c r="C54" s="19"/>
      <c r="D54" s="6" t="s">
        <v>56</v>
      </c>
      <c r="E54" s="32">
        <v>398.17</v>
      </c>
      <c r="F54" s="31">
        <v>398.17</v>
      </c>
      <c r="G54" s="31">
        <v>0</v>
      </c>
      <c r="H54" s="33">
        <f t="shared" si="1"/>
        <v>0</v>
      </c>
    </row>
    <row r="55" spans="1:9" ht="30" customHeight="1" x14ac:dyDescent="0.25">
      <c r="A55" s="24">
        <v>3434</v>
      </c>
      <c r="B55" s="25"/>
      <c r="C55" s="19"/>
      <c r="D55" s="10" t="s">
        <v>53</v>
      </c>
      <c r="E55" s="32">
        <v>0</v>
      </c>
      <c r="F55" s="31">
        <v>1047.4000000000001</v>
      </c>
      <c r="G55" s="31">
        <v>842.31</v>
      </c>
      <c r="H55" s="33">
        <v>0</v>
      </c>
    </row>
    <row r="56" spans="1:9" ht="30" customHeight="1" x14ac:dyDescent="0.25">
      <c r="A56" s="26">
        <v>42</v>
      </c>
      <c r="B56" s="25"/>
      <c r="C56" s="19"/>
      <c r="D56" s="13" t="s">
        <v>60</v>
      </c>
      <c r="E56" s="34">
        <f>(E57+E58+E59+E60+E62+E63)</f>
        <v>11016</v>
      </c>
      <c r="F56" s="34">
        <f>(F57+F58+F59+F60+F61+F62+F63)</f>
        <v>10405.810000000001</v>
      </c>
      <c r="G56" s="34">
        <v>8211.4500000000007</v>
      </c>
      <c r="H56" s="33">
        <f t="shared" si="1"/>
        <v>78.912165415282416</v>
      </c>
    </row>
    <row r="57" spans="1:9" ht="30" customHeight="1" x14ac:dyDescent="0.25">
      <c r="A57" s="24">
        <v>4221</v>
      </c>
      <c r="B57" s="25"/>
      <c r="C57" s="19"/>
      <c r="D57" s="8" t="s">
        <v>62</v>
      </c>
      <c r="E57" s="32">
        <v>5972.53</v>
      </c>
      <c r="F57" s="31">
        <v>7942.2</v>
      </c>
      <c r="G57" s="31">
        <v>4401.1000000000004</v>
      </c>
      <c r="H57" s="33">
        <f t="shared" si="1"/>
        <v>55.414116995290982</v>
      </c>
    </row>
    <row r="58" spans="1:9" ht="30" customHeight="1" x14ac:dyDescent="0.25">
      <c r="A58" s="24">
        <v>4222</v>
      </c>
      <c r="B58" s="25"/>
      <c r="C58" s="19"/>
      <c r="D58" s="7" t="s">
        <v>63</v>
      </c>
      <c r="E58" s="32">
        <v>1327.23</v>
      </c>
      <c r="F58" s="31">
        <v>800</v>
      </c>
      <c r="G58" s="31">
        <v>600</v>
      </c>
      <c r="H58" s="33">
        <f t="shared" si="1"/>
        <v>75</v>
      </c>
    </row>
    <row r="59" spans="1:9" ht="30" customHeight="1" x14ac:dyDescent="0.25">
      <c r="A59" s="24">
        <v>4223</v>
      </c>
      <c r="B59" s="25"/>
      <c r="C59" s="19"/>
      <c r="D59" s="7" t="s">
        <v>64</v>
      </c>
      <c r="E59" s="32">
        <v>1327.23</v>
      </c>
      <c r="F59" s="31">
        <v>500</v>
      </c>
      <c r="G59" s="31">
        <v>3168.75</v>
      </c>
      <c r="H59" s="33">
        <f t="shared" si="1"/>
        <v>633.75</v>
      </c>
    </row>
    <row r="60" spans="1:9" ht="30" customHeight="1" x14ac:dyDescent="0.25">
      <c r="A60" s="24">
        <v>4226</v>
      </c>
      <c r="B60" s="25"/>
      <c r="C60" s="19"/>
      <c r="D60" s="14" t="s">
        <v>65</v>
      </c>
      <c r="E60" s="32">
        <v>663.61</v>
      </c>
      <c r="F60" s="31">
        <v>663.61</v>
      </c>
      <c r="G60" s="31">
        <v>0</v>
      </c>
      <c r="H60" s="33">
        <f t="shared" si="1"/>
        <v>0</v>
      </c>
    </row>
    <row r="61" spans="1:9" ht="30" customHeight="1" x14ac:dyDescent="0.25">
      <c r="A61" s="24">
        <v>4227</v>
      </c>
      <c r="B61" s="25"/>
      <c r="C61" s="19"/>
      <c r="D61" s="14" t="s">
        <v>111</v>
      </c>
      <c r="E61" s="32"/>
      <c r="F61" s="31">
        <v>400</v>
      </c>
      <c r="G61" s="31">
        <v>0</v>
      </c>
      <c r="H61" s="33">
        <f t="shared" si="1"/>
        <v>0</v>
      </c>
    </row>
    <row r="62" spans="1:9" ht="30" customHeight="1" x14ac:dyDescent="0.25">
      <c r="A62" s="24">
        <v>4241</v>
      </c>
      <c r="B62" s="25"/>
      <c r="C62" s="19"/>
      <c r="D62" s="15" t="s">
        <v>70</v>
      </c>
      <c r="E62" s="32">
        <v>398.17</v>
      </c>
      <c r="F62" s="31">
        <v>100</v>
      </c>
      <c r="G62" s="31">
        <v>41.6</v>
      </c>
      <c r="H62" s="33">
        <f t="shared" si="1"/>
        <v>41.6</v>
      </c>
    </row>
    <row r="63" spans="1:9" ht="30" customHeight="1" x14ac:dyDescent="0.25">
      <c r="A63" s="24">
        <v>4511</v>
      </c>
      <c r="B63" s="25"/>
      <c r="C63" s="19"/>
      <c r="D63" s="15" t="s">
        <v>72</v>
      </c>
      <c r="E63" s="32">
        <v>1327.23</v>
      </c>
      <c r="F63" s="33">
        <v>0</v>
      </c>
      <c r="G63" s="33">
        <v>0</v>
      </c>
      <c r="H63" s="33"/>
    </row>
    <row r="64" spans="1:9" ht="30" customHeight="1" x14ac:dyDescent="0.25">
      <c r="A64" s="26" t="s">
        <v>92</v>
      </c>
      <c r="B64" s="25"/>
      <c r="C64" s="19"/>
      <c r="D64" s="16" t="s">
        <v>93</v>
      </c>
      <c r="E64" s="34">
        <f>(E65+E69)</f>
        <v>477727.8</v>
      </c>
      <c r="F64" s="34">
        <f>(F65+F69)</f>
        <v>488490.53</v>
      </c>
      <c r="G64" s="34">
        <v>493535.5</v>
      </c>
      <c r="H64" s="33">
        <f t="shared" si="1"/>
        <v>101.03276720635709</v>
      </c>
    </row>
    <row r="65" spans="1:10" ht="30" customHeight="1" x14ac:dyDescent="0.25">
      <c r="A65" s="26">
        <v>31</v>
      </c>
      <c r="B65" s="25"/>
      <c r="C65" s="19"/>
      <c r="D65" s="4" t="s">
        <v>22</v>
      </c>
      <c r="E65" s="34">
        <f>(E66+E67+E68)</f>
        <v>438906.39</v>
      </c>
      <c r="F65" s="34">
        <f>(F66+F67+F68)</f>
        <v>450990.94</v>
      </c>
      <c r="G65" s="34">
        <v>455587.33</v>
      </c>
      <c r="H65" s="33">
        <f t="shared" si="1"/>
        <v>101.01917568454924</v>
      </c>
    </row>
    <row r="66" spans="1:10" ht="30" customHeight="1" x14ac:dyDescent="0.25">
      <c r="A66" s="24">
        <v>3111</v>
      </c>
      <c r="B66" s="25"/>
      <c r="C66" s="19"/>
      <c r="D66" s="5" t="s">
        <v>24</v>
      </c>
      <c r="E66" s="32">
        <v>365579.02</v>
      </c>
      <c r="F66" s="31">
        <v>371252.2</v>
      </c>
      <c r="G66" s="31">
        <v>374049.53</v>
      </c>
      <c r="H66" s="33">
        <f t="shared" si="1"/>
        <v>100.75348509719268</v>
      </c>
    </row>
    <row r="67" spans="1:10" ht="30" customHeight="1" x14ac:dyDescent="0.25">
      <c r="A67" s="24">
        <v>3121</v>
      </c>
      <c r="B67" s="25"/>
      <c r="C67" s="19"/>
      <c r="D67" s="7" t="s">
        <v>25</v>
      </c>
      <c r="E67" s="32">
        <v>13006.84</v>
      </c>
      <c r="F67" s="31">
        <v>19241.419999999998</v>
      </c>
      <c r="G67" s="31">
        <v>19819.560000000001</v>
      </c>
      <c r="H67" s="33">
        <f t="shared" si="1"/>
        <v>103.00466389694733</v>
      </c>
    </row>
    <row r="68" spans="1:10" ht="30" customHeight="1" x14ac:dyDescent="0.25">
      <c r="A68" s="24">
        <v>3132</v>
      </c>
      <c r="B68" s="25"/>
      <c r="C68" s="19"/>
      <c r="D68" s="7" t="s">
        <v>26</v>
      </c>
      <c r="E68" s="32">
        <v>60320.53</v>
      </c>
      <c r="F68" s="31">
        <v>60497.32</v>
      </c>
      <c r="G68" s="31">
        <v>61718.239999999998</v>
      </c>
      <c r="H68" s="33">
        <f t="shared" si="1"/>
        <v>102.01813898533025</v>
      </c>
    </row>
    <row r="69" spans="1:10" ht="30" customHeight="1" x14ac:dyDescent="0.25">
      <c r="A69" s="26">
        <v>32</v>
      </c>
      <c r="B69" s="25"/>
      <c r="C69" s="19"/>
      <c r="D69" s="22" t="s">
        <v>27</v>
      </c>
      <c r="E69" s="34">
        <f>(E70+E71+E72+E73+E74)</f>
        <v>38821.409999999996</v>
      </c>
      <c r="F69" s="34">
        <f>(F70+F71+F72+F73+F74)</f>
        <v>37499.589999999997</v>
      </c>
      <c r="G69" s="34">
        <v>37948.17</v>
      </c>
      <c r="H69" s="33">
        <f t="shared" si="1"/>
        <v>101.19622641207545</v>
      </c>
    </row>
    <row r="70" spans="1:10" ht="30" customHeight="1" x14ac:dyDescent="0.25">
      <c r="A70" s="24">
        <v>3221</v>
      </c>
      <c r="B70" s="25"/>
      <c r="C70" s="19"/>
      <c r="D70" s="6" t="s">
        <v>33</v>
      </c>
      <c r="E70" s="32">
        <v>2654.46</v>
      </c>
      <c r="F70" s="31">
        <v>2654.46</v>
      </c>
      <c r="G70" s="31">
        <v>2654.46</v>
      </c>
      <c r="H70" s="33">
        <f t="shared" si="1"/>
        <v>100</v>
      </c>
      <c r="J70" s="36"/>
    </row>
    <row r="71" spans="1:10" ht="30" customHeight="1" x14ac:dyDescent="0.25">
      <c r="A71" s="24">
        <v>3222</v>
      </c>
      <c r="B71" s="25"/>
      <c r="C71" s="19"/>
      <c r="D71" s="6" t="s">
        <v>34</v>
      </c>
      <c r="E71" s="32">
        <v>33180.699999999997</v>
      </c>
      <c r="F71" s="31">
        <v>33180.699999999997</v>
      </c>
      <c r="G71" s="31">
        <v>33629.279999999999</v>
      </c>
      <c r="H71" s="33">
        <f t="shared" si="1"/>
        <v>101.3519304897124</v>
      </c>
    </row>
    <row r="72" spans="1:10" ht="30" customHeight="1" x14ac:dyDescent="0.25">
      <c r="A72" s="24">
        <v>3224</v>
      </c>
      <c r="B72" s="25"/>
      <c r="C72" s="19"/>
      <c r="D72" s="6" t="s">
        <v>36</v>
      </c>
      <c r="E72" s="32">
        <v>663.61</v>
      </c>
      <c r="F72" s="33">
        <v>0</v>
      </c>
      <c r="G72" s="33">
        <v>0</v>
      </c>
      <c r="H72" s="33"/>
    </row>
    <row r="73" spans="1:10" ht="30" customHeight="1" x14ac:dyDescent="0.25">
      <c r="A73" s="24">
        <v>3232</v>
      </c>
      <c r="B73" s="25"/>
      <c r="C73" s="19"/>
      <c r="D73" s="6" t="s">
        <v>41</v>
      </c>
      <c r="E73" s="32">
        <v>663.61</v>
      </c>
      <c r="F73" s="33">
        <v>0</v>
      </c>
      <c r="G73" s="33">
        <v>0</v>
      </c>
      <c r="H73" s="33"/>
    </row>
    <row r="74" spans="1:10" ht="30" customHeight="1" x14ac:dyDescent="0.25">
      <c r="A74" s="24">
        <v>3295</v>
      </c>
      <c r="B74" s="25"/>
      <c r="C74" s="19"/>
      <c r="D74" s="6" t="s">
        <v>52</v>
      </c>
      <c r="E74" s="32">
        <v>1659.03</v>
      </c>
      <c r="F74" s="33">
        <v>1664.43</v>
      </c>
      <c r="G74" s="33">
        <v>1664.43</v>
      </c>
      <c r="H74" s="33">
        <f t="shared" si="1"/>
        <v>100</v>
      </c>
    </row>
    <row r="75" spans="1:10" ht="30" customHeight="1" x14ac:dyDescent="0.25">
      <c r="A75" s="24" t="s">
        <v>77</v>
      </c>
      <c r="B75" s="25"/>
      <c r="C75" s="19"/>
      <c r="D75" s="12" t="s">
        <v>113</v>
      </c>
      <c r="E75" s="34">
        <v>1327.22</v>
      </c>
      <c r="F75" s="34">
        <f>(F76)</f>
        <v>1327.22</v>
      </c>
      <c r="G75" s="34">
        <v>0</v>
      </c>
      <c r="H75" s="33"/>
    </row>
    <row r="76" spans="1:10" ht="30" customHeight="1" x14ac:dyDescent="0.25">
      <c r="A76" s="26">
        <v>32</v>
      </c>
      <c r="B76" s="25"/>
      <c r="C76" s="19"/>
      <c r="D76" s="22" t="s">
        <v>27</v>
      </c>
      <c r="E76" s="34">
        <v>1327.22</v>
      </c>
      <c r="F76" s="34">
        <f>(F77+F78)</f>
        <v>1327.22</v>
      </c>
      <c r="G76" s="34">
        <v>0</v>
      </c>
      <c r="H76" s="33"/>
    </row>
    <row r="77" spans="1:10" ht="30" customHeight="1" x14ac:dyDescent="0.25">
      <c r="A77" s="24">
        <v>3224</v>
      </c>
      <c r="B77" s="25"/>
      <c r="C77" s="19"/>
      <c r="D77" s="6" t="s">
        <v>36</v>
      </c>
      <c r="E77" s="32">
        <v>663.61</v>
      </c>
      <c r="F77" s="32">
        <v>663.61</v>
      </c>
      <c r="G77" s="32">
        <v>0</v>
      </c>
      <c r="H77" s="33"/>
    </row>
    <row r="78" spans="1:10" ht="30" customHeight="1" x14ac:dyDescent="0.25">
      <c r="A78" s="24">
        <v>3232</v>
      </c>
      <c r="B78" s="25"/>
      <c r="C78" s="19"/>
      <c r="D78" s="6" t="s">
        <v>41</v>
      </c>
      <c r="E78" s="32">
        <v>663.61</v>
      </c>
      <c r="F78" s="32">
        <v>663.61</v>
      </c>
      <c r="G78" s="32">
        <v>0</v>
      </c>
      <c r="H78" s="33"/>
    </row>
    <row r="79" spans="1:10" ht="30" customHeight="1" x14ac:dyDescent="0.25">
      <c r="A79" s="24">
        <v>31956</v>
      </c>
      <c r="B79" s="25"/>
      <c r="C79" s="19"/>
      <c r="D79" s="28" t="s">
        <v>81</v>
      </c>
      <c r="E79" s="34">
        <v>104473.66</v>
      </c>
      <c r="F79" s="35">
        <f>(F80+F113)</f>
        <v>141259.40000000002</v>
      </c>
      <c r="G79" s="35">
        <v>144185.13</v>
      </c>
      <c r="H79" s="33">
        <f t="shared" ref="H79" si="2">G79/F79*100</f>
        <v>102.07117544036007</v>
      </c>
    </row>
    <row r="80" spans="1:10" ht="30" customHeight="1" x14ac:dyDescent="0.25">
      <c r="A80" s="169" t="s">
        <v>94</v>
      </c>
      <c r="B80" s="170"/>
      <c r="C80" s="171"/>
      <c r="D80" s="19" t="s">
        <v>95</v>
      </c>
      <c r="E80" s="34">
        <f>(E81+E97)</f>
        <v>104473.66</v>
      </c>
      <c r="F80" s="34">
        <f>(F81+F97)</f>
        <v>136921.90000000002</v>
      </c>
      <c r="G80" s="34">
        <v>139847.63</v>
      </c>
      <c r="H80" s="33">
        <f t="shared" si="1"/>
        <v>102.13678746789228</v>
      </c>
    </row>
    <row r="81" spans="1:11" ht="30" customHeight="1" x14ac:dyDescent="0.25">
      <c r="A81" s="169" t="s">
        <v>96</v>
      </c>
      <c r="B81" s="170"/>
      <c r="C81" s="171"/>
      <c r="D81" s="19" t="s">
        <v>97</v>
      </c>
      <c r="E81" s="34">
        <v>56022.9</v>
      </c>
      <c r="F81" s="35">
        <f>F82</f>
        <v>75774.23000000001</v>
      </c>
      <c r="G81" s="34">
        <v>75607.73</v>
      </c>
      <c r="H81" s="33"/>
    </row>
    <row r="82" spans="1:11" ht="30" customHeight="1" x14ac:dyDescent="0.25">
      <c r="A82" s="169" t="s">
        <v>98</v>
      </c>
      <c r="B82" s="170"/>
      <c r="C82" s="171"/>
      <c r="D82" s="19" t="s">
        <v>99</v>
      </c>
      <c r="E82" s="34">
        <v>56022.9</v>
      </c>
      <c r="F82" s="34">
        <f>F83</f>
        <v>75774.23000000001</v>
      </c>
      <c r="G82" s="34">
        <v>75607.73</v>
      </c>
      <c r="H82" s="33">
        <f t="shared" si="1"/>
        <v>99.780268304936897</v>
      </c>
    </row>
    <row r="83" spans="1:11" ht="30" customHeight="1" x14ac:dyDescent="0.25">
      <c r="A83" s="26" t="s">
        <v>76</v>
      </c>
      <c r="B83" s="29"/>
      <c r="C83" s="27"/>
      <c r="D83" s="11" t="s">
        <v>100</v>
      </c>
      <c r="E83" s="34">
        <f>(E84+E93)</f>
        <v>56022.899999999994</v>
      </c>
      <c r="F83" s="34">
        <f>(F84+F93)</f>
        <v>75774.23000000001</v>
      </c>
      <c r="G83" s="34">
        <v>75607.73</v>
      </c>
      <c r="H83" s="33">
        <f>G81/F83*100</f>
        <v>99.780268304936897</v>
      </c>
    </row>
    <row r="84" spans="1:11" ht="30" customHeight="1" x14ac:dyDescent="0.25">
      <c r="A84" s="26">
        <v>32</v>
      </c>
      <c r="B84" s="29"/>
      <c r="C84" s="27"/>
      <c r="D84" s="22" t="s">
        <v>27</v>
      </c>
      <c r="E84" s="34">
        <f>(E85+E86+E87+E88+E89+E91+E92)</f>
        <v>45405.069999999992</v>
      </c>
      <c r="F84" s="34">
        <f>(F85+F86+F87+F88+F89+F91+F92)</f>
        <v>59999.41</v>
      </c>
      <c r="G84" s="34">
        <v>56184.26</v>
      </c>
      <c r="H84" s="33">
        <f t="shared" si="1"/>
        <v>93.641354139982369</v>
      </c>
    </row>
    <row r="85" spans="1:11" ht="30" customHeight="1" x14ac:dyDescent="0.25">
      <c r="A85" s="24">
        <v>3221</v>
      </c>
      <c r="B85" s="25"/>
      <c r="C85" s="19"/>
      <c r="D85" s="6" t="s">
        <v>33</v>
      </c>
      <c r="E85" s="32">
        <v>3318.07</v>
      </c>
      <c r="F85" s="31">
        <v>3318.07</v>
      </c>
      <c r="G85" s="31">
        <v>4270.76</v>
      </c>
      <c r="H85" s="33">
        <f t="shared" si="1"/>
        <v>128.71217304035176</v>
      </c>
    </row>
    <row r="86" spans="1:11" ht="30" customHeight="1" x14ac:dyDescent="0.25">
      <c r="A86" s="24">
        <v>3222</v>
      </c>
      <c r="B86" s="25"/>
      <c r="C86" s="19"/>
      <c r="D86" s="6" t="s">
        <v>34</v>
      </c>
      <c r="E86" s="32">
        <v>30141.95</v>
      </c>
      <c r="F86" s="31">
        <v>42942.12</v>
      </c>
      <c r="G86" s="31">
        <v>40148.18</v>
      </c>
      <c r="H86" s="33">
        <f t="shared" si="1"/>
        <v>93.493707343745484</v>
      </c>
    </row>
    <row r="87" spans="1:11" ht="30" customHeight="1" x14ac:dyDescent="0.25">
      <c r="A87" s="24">
        <v>3224</v>
      </c>
      <c r="B87" s="25"/>
      <c r="C87" s="19"/>
      <c r="D87" s="6" t="s">
        <v>36</v>
      </c>
      <c r="E87" s="32">
        <v>0</v>
      </c>
      <c r="F87" s="31">
        <v>1314.23</v>
      </c>
      <c r="G87" s="31">
        <v>1612.04</v>
      </c>
      <c r="H87" s="33">
        <v>0</v>
      </c>
    </row>
    <row r="88" spans="1:11" ht="30" customHeight="1" x14ac:dyDescent="0.25">
      <c r="A88" s="24">
        <v>3231</v>
      </c>
      <c r="B88" s="25"/>
      <c r="C88" s="19"/>
      <c r="D88" s="6" t="s">
        <v>40</v>
      </c>
      <c r="E88" s="32">
        <v>2654.46</v>
      </c>
      <c r="F88" s="31">
        <v>2054.83</v>
      </c>
      <c r="G88" s="31">
        <v>1224.3499999999999</v>
      </c>
      <c r="H88" s="33">
        <f t="shared" si="1"/>
        <v>59.584004516188685</v>
      </c>
    </row>
    <row r="89" spans="1:11" ht="30" customHeight="1" x14ac:dyDescent="0.25">
      <c r="A89" s="24">
        <v>3232</v>
      </c>
      <c r="B89" s="25"/>
      <c r="C89" s="19"/>
      <c r="D89" s="6" t="s">
        <v>41</v>
      </c>
      <c r="E89" s="32">
        <v>1990.84</v>
      </c>
      <c r="F89" s="33">
        <v>4379.57</v>
      </c>
      <c r="G89" s="33">
        <v>5921.46</v>
      </c>
      <c r="H89" s="33">
        <f t="shared" si="1"/>
        <v>135.20642437499572</v>
      </c>
    </row>
    <row r="90" spans="1:11" ht="30" customHeight="1" x14ac:dyDescent="0.25">
      <c r="A90" s="24">
        <v>3233</v>
      </c>
      <c r="B90" s="25"/>
      <c r="C90" s="19"/>
      <c r="D90" s="6" t="s">
        <v>112</v>
      </c>
      <c r="E90" s="32"/>
      <c r="F90" s="31">
        <v>56.3</v>
      </c>
      <c r="G90" s="31">
        <v>0</v>
      </c>
      <c r="H90" s="33">
        <f t="shared" si="1"/>
        <v>0</v>
      </c>
    </row>
    <row r="91" spans="1:11" ht="30" customHeight="1" x14ac:dyDescent="0.25">
      <c r="A91" s="24">
        <v>3234</v>
      </c>
      <c r="B91" s="25"/>
      <c r="C91" s="19"/>
      <c r="D91" s="6" t="s">
        <v>43</v>
      </c>
      <c r="E91" s="32">
        <v>5308.91</v>
      </c>
      <c r="F91" s="31">
        <v>3999.75</v>
      </c>
      <c r="G91" s="31">
        <v>2280.41</v>
      </c>
      <c r="H91" s="33">
        <f t="shared" si="1"/>
        <v>57.01381336333521</v>
      </c>
    </row>
    <row r="92" spans="1:11" ht="30" customHeight="1" x14ac:dyDescent="0.25">
      <c r="A92" s="24">
        <v>3238</v>
      </c>
      <c r="B92" s="25"/>
      <c r="C92" s="19"/>
      <c r="D92" s="6" t="s">
        <v>46</v>
      </c>
      <c r="E92" s="32">
        <v>1990.84</v>
      </c>
      <c r="F92" s="31">
        <v>1990.84</v>
      </c>
      <c r="G92" s="31">
        <v>727.06</v>
      </c>
      <c r="H92" s="33">
        <f t="shared" si="1"/>
        <v>36.520262803640676</v>
      </c>
      <c r="J92" s="36"/>
    </row>
    <row r="93" spans="1:11" ht="30" customHeight="1" x14ac:dyDescent="0.25">
      <c r="A93" s="24">
        <v>42</v>
      </c>
      <c r="B93" s="25"/>
      <c r="C93" s="19"/>
      <c r="D93" s="13" t="s">
        <v>60</v>
      </c>
      <c r="E93" s="34">
        <f>(E94+E95)</f>
        <v>10617.83</v>
      </c>
      <c r="F93" s="34">
        <f>(F94+F95)</f>
        <v>15774.82</v>
      </c>
      <c r="G93" s="34">
        <v>19423.47</v>
      </c>
      <c r="H93" s="33">
        <f t="shared" si="1"/>
        <v>123.12958246116278</v>
      </c>
    </row>
    <row r="94" spans="1:11" ht="30" customHeight="1" x14ac:dyDescent="0.25">
      <c r="A94" s="24">
        <v>4221</v>
      </c>
      <c r="B94" s="25"/>
      <c r="C94" s="19"/>
      <c r="D94" s="8" t="s">
        <v>62</v>
      </c>
      <c r="E94" s="32">
        <v>9290.6</v>
      </c>
      <c r="F94" s="31">
        <v>15774.82</v>
      </c>
      <c r="G94" s="31">
        <v>6621.6</v>
      </c>
      <c r="H94" s="33">
        <f t="shared" si="1"/>
        <v>41.975756300230373</v>
      </c>
    </row>
    <row r="95" spans="1:11" ht="30" customHeight="1" x14ac:dyDescent="0.25">
      <c r="A95" s="24">
        <v>4223</v>
      </c>
      <c r="B95" s="25"/>
      <c r="C95" s="19"/>
      <c r="D95" s="7" t="s">
        <v>64</v>
      </c>
      <c r="E95" s="32">
        <v>1327.23</v>
      </c>
      <c r="F95" s="33">
        <v>0</v>
      </c>
      <c r="G95" s="33">
        <v>0</v>
      </c>
      <c r="H95" s="33"/>
      <c r="K95" s="36"/>
    </row>
    <row r="96" spans="1:11" ht="30" customHeight="1" x14ac:dyDescent="0.25">
      <c r="A96" s="24">
        <v>4227</v>
      </c>
      <c r="B96" s="25"/>
      <c r="C96" s="19"/>
      <c r="D96" s="14" t="s">
        <v>111</v>
      </c>
      <c r="E96" s="32"/>
      <c r="F96" s="31">
        <v>1300</v>
      </c>
      <c r="G96" s="31">
        <v>12801.87</v>
      </c>
      <c r="H96" s="33">
        <f t="shared" si="1"/>
        <v>984.75923076923073</v>
      </c>
      <c r="K96" s="36"/>
    </row>
    <row r="97" spans="1:8" ht="30" customHeight="1" x14ac:dyDescent="0.25">
      <c r="A97" s="169" t="s">
        <v>101</v>
      </c>
      <c r="B97" s="170"/>
      <c r="C97" s="171"/>
      <c r="D97" s="19" t="s">
        <v>97</v>
      </c>
      <c r="E97" s="34">
        <f>(E98+E106)</f>
        <v>48450.759999999995</v>
      </c>
      <c r="F97" s="34">
        <f>(F106+F98)</f>
        <v>61147.67</v>
      </c>
      <c r="G97" s="34">
        <v>64239.9</v>
      </c>
      <c r="H97" s="33">
        <f t="shared" si="1"/>
        <v>105.05698745348759</v>
      </c>
    </row>
    <row r="98" spans="1:8" ht="30" customHeight="1" x14ac:dyDescent="0.25">
      <c r="A98" s="169" t="s">
        <v>86</v>
      </c>
      <c r="B98" s="170"/>
      <c r="C98" s="171"/>
      <c r="D98" s="19" t="s">
        <v>85</v>
      </c>
      <c r="E98" s="34">
        <v>44107.88</v>
      </c>
      <c r="F98" s="35">
        <f>F99</f>
        <v>49837</v>
      </c>
      <c r="G98" s="34">
        <v>52631.42</v>
      </c>
      <c r="H98" s="33">
        <f t="shared" si="1"/>
        <v>105.60711920862009</v>
      </c>
    </row>
    <row r="99" spans="1:8" ht="30" customHeight="1" x14ac:dyDescent="0.25">
      <c r="A99" s="26" t="s">
        <v>76</v>
      </c>
      <c r="B99" s="29"/>
      <c r="C99" s="27"/>
      <c r="D99" s="11" t="s">
        <v>100</v>
      </c>
      <c r="E99" s="34">
        <v>44107.88</v>
      </c>
      <c r="F99" s="35">
        <f>F100</f>
        <v>49837</v>
      </c>
      <c r="G99" s="34">
        <v>52631.42</v>
      </c>
      <c r="H99" s="33">
        <f t="shared" si="1"/>
        <v>105.60711920862009</v>
      </c>
    </row>
    <row r="100" spans="1:8" ht="30" customHeight="1" x14ac:dyDescent="0.25">
      <c r="A100" s="26">
        <v>32</v>
      </c>
      <c r="B100" s="25"/>
      <c r="C100" s="19"/>
      <c r="D100" s="22" t="s">
        <v>27</v>
      </c>
      <c r="E100" s="34">
        <f>(E101+E102+E103+E104+E105)</f>
        <v>44107.880000000005</v>
      </c>
      <c r="F100" s="34">
        <f>(F101+F102+F103+F104+F105)</f>
        <v>49837</v>
      </c>
      <c r="G100" s="34">
        <v>52631.42</v>
      </c>
      <c r="H100" s="33">
        <f t="shared" si="1"/>
        <v>105.60711920862009</v>
      </c>
    </row>
    <row r="101" spans="1:8" ht="30" customHeight="1" x14ac:dyDescent="0.25">
      <c r="A101" s="24">
        <v>3211</v>
      </c>
      <c r="B101" s="25"/>
      <c r="C101" s="19"/>
      <c r="D101" s="10" t="s">
        <v>29</v>
      </c>
      <c r="E101" s="32">
        <v>265.45</v>
      </c>
      <c r="F101" s="31">
        <v>265.45</v>
      </c>
      <c r="G101" s="31">
        <v>1419.28</v>
      </c>
      <c r="H101" s="33">
        <f t="shared" ref="H101:H110" si="3">G101/F101*100</f>
        <v>534.66942927104913</v>
      </c>
    </row>
    <row r="102" spans="1:8" ht="30" customHeight="1" x14ac:dyDescent="0.25">
      <c r="A102" s="24">
        <v>3212</v>
      </c>
      <c r="B102" s="25"/>
      <c r="C102" s="19"/>
      <c r="D102" s="6" t="s">
        <v>30</v>
      </c>
      <c r="E102" s="32">
        <v>8626.9699999999993</v>
      </c>
      <c r="F102" s="31">
        <v>8626.9699999999993</v>
      </c>
      <c r="G102" s="31">
        <v>7307.38</v>
      </c>
      <c r="H102" s="33">
        <f t="shared" si="3"/>
        <v>84.703899515125244</v>
      </c>
    </row>
    <row r="103" spans="1:8" ht="30" customHeight="1" x14ac:dyDescent="0.25">
      <c r="A103" s="24">
        <v>3213</v>
      </c>
      <c r="B103" s="25"/>
      <c r="C103" s="19"/>
      <c r="D103" s="6" t="s">
        <v>31</v>
      </c>
      <c r="E103" s="32">
        <v>265.45</v>
      </c>
      <c r="F103" s="31">
        <v>265.45</v>
      </c>
      <c r="G103" s="31">
        <v>518.1</v>
      </c>
      <c r="H103" s="33">
        <f t="shared" si="3"/>
        <v>195.17799962328124</v>
      </c>
    </row>
    <row r="104" spans="1:8" ht="30" customHeight="1" x14ac:dyDescent="0.25">
      <c r="A104" s="24">
        <v>3223</v>
      </c>
      <c r="B104" s="25"/>
      <c r="C104" s="19"/>
      <c r="D104" s="6" t="s">
        <v>35</v>
      </c>
      <c r="E104" s="32">
        <v>33198.07</v>
      </c>
      <c r="F104" s="31">
        <v>38489.199999999997</v>
      </c>
      <c r="G104" s="31">
        <v>41133.730000000003</v>
      </c>
      <c r="H104" s="33">
        <f t="shared" si="3"/>
        <v>106.87083649439325</v>
      </c>
    </row>
    <row r="105" spans="1:8" ht="30" customHeight="1" x14ac:dyDescent="0.25">
      <c r="A105" s="24">
        <v>3236</v>
      </c>
      <c r="B105" s="25"/>
      <c r="C105" s="19"/>
      <c r="D105" s="6" t="s">
        <v>44</v>
      </c>
      <c r="E105" s="32">
        <v>1751.94</v>
      </c>
      <c r="F105" s="31">
        <v>2189.9299999999998</v>
      </c>
      <c r="G105" s="31">
        <v>2189.9299999999998</v>
      </c>
      <c r="H105" s="33">
        <f t="shared" si="3"/>
        <v>100</v>
      </c>
    </row>
    <row r="106" spans="1:8" ht="30" customHeight="1" x14ac:dyDescent="0.25">
      <c r="A106" s="169" t="s">
        <v>102</v>
      </c>
      <c r="B106" s="170"/>
      <c r="C106" s="171"/>
      <c r="D106" s="19" t="s">
        <v>103</v>
      </c>
      <c r="E106" s="34">
        <v>4342.88</v>
      </c>
      <c r="F106" s="35">
        <f>(F109+F110)</f>
        <v>11310.67</v>
      </c>
      <c r="G106" s="34">
        <v>11608.48</v>
      </c>
      <c r="H106" s="33">
        <f t="shared" si="3"/>
        <v>102.63300052074722</v>
      </c>
    </row>
    <row r="107" spans="1:8" ht="30" customHeight="1" x14ac:dyDescent="0.25">
      <c r="A107" s="26" t="s">
        <v>76</v>
      </c>
      <c r="B107" s="29"/>
      <c r="C107" s="27"/>
      <c r="D107" s="27" t="s">
        <v>100</v>
      </c>
      <c r="E107" s="34">
        <v>4342.88</v>
      </c>
      <c r="F107" s="34">
        <f>(F109+F110)</f>
        <v>11310.67</v>
      </c>
      <c r="G107" s="34">
        <v>11608.48</v>
      </c>
      <c r="H107" s="33">
        <f t="shared" si="3"/>
        <v>102.63300052074722</v>
      </c>
    </row>
    <row r="108" spans="1:8" ht="30" customHeight="1" x14ac:dyDescent="0.25">
      <c r="A108" s="26">
        <v>32</v>
      </c>
      <c r="B108" s="25"/>
      <c r="C108" s="19"/>
      <c r="D108" s="22" t="s">
        <v>27</v>
      </c>
      <c r="E108" s="34">
        <f>(E109+E110)</f>
        <v>4342.88</v>
      </c>
      <c r="F108" s="34">
        <f>(F109+F110)</f>
        <v>11310.67</v>
      </c>
      <c r="G108" s="34">
        <v>11608.48</v>
      </c>
      <c r="H108" s="33">
        <f t="shared" si="3"/>
        <v>102.63300052074722</v>
      </c>
    </row>
    <row r="109" spans="1:8" ht="30" customHeight="1" x14ac:dyDescent="0.25">
      <c r="A109" s="24">
        <v>3224</v>
      </c>
      <c r="B109" s="25"/>
      <c r="C109" s="19"/>
      <c r="D109" s="6" t="s">
        <v>36</v>
      </c>
      <c r="E109" s="32">
        <v>1592.67</v>
      </c>
      <c r="F109" s="31">
        <v>1314.23</v>
      </c>
      <c r="G109" s="31">
        <v>1612.04</v>
      </c>
      <c r="H109" s="33">
        <f t="shared" si="3"/>
        <v>122.66041712637818</v>
      </c>
    </row>
    <row r="110" spans="1:8" ht="30" customHeight="1" x14ac:dyDescent="0.25">
      <c r="A110" s="24">
        <v>3232</v>
      </c>
      <c r="B110" s="25"/>
      <c r="C110" s="19"/>
      <c r="D110" s="6" t="s">
        <v>41</v>
      </c>
      <c r="E110" s="32">
        <v>2750.21</v>
      </c>
      <c r="F110" s="31">
        <v>9996.44</v>
      </c>
      <c r="G110" s="31">
        <v>9996.44</v>
      </c>
      <c r="H110" s="33">
        <f t="shared" si="3"/>
        <v>100</v>
      </c>
    </row>
    <row r="111" spans="1:8" ht="30" customHeight="1" x14ac:dyDescent="0.25">
      <c r="A111" s="97">
        <v>45</v>
      </c>
      <c r="B111" s="98"/>
      <c r="C111" s="99"/>
      <c r="D111" s="28" t="s">
        <v>71</v>
      </c>
      <c r="E111" s="32">
        <v>0</v>
      </c>
      <c r="F111" s="31">
        <v>0</v>
      </c>
      <c r="G111" s="105">
        <v>33925</v>
      </c>
      <c r="H111" s="33"/>
    </row>
    <row r="112" spans="1:8" ht="30" customHeight="1" x14ac:dyDescent="0.25">
      <c r="A112" s="97">
        <v>4511</v>
      </c>
      <c r="B112" s="98"/>
      <c r="C112" s="99"/>
      <c r="D112" s="28" t="s">
        <v>71</v>
      </c>
      <c r="E112" s="32">
        <v>0</v>
      </c>
      <c r="F112" s="31">
        <v>0</v>
      </c>
      <c r="G112" s="31">
        <v>33925</v>
      </c>
      <c r="H112" s="33"/>
    </row>
    <row r="113" spans="1:8" ht="30" customHeight="1" x14ac:dyDescent="0.25">
      <c r="A113" s="169" t="s">
        <v>104</v>
      </c>
      <c r="B113" s="170"/>
      <c r="C113" s="171"/>
      <c r="D113" s="28" t="s">
        <v>105</v>
      </c>
      <c r="E113" s="34">
        <v>0</v>
      </c>
      <c r="F113" s="35">
        <v>4337.5</v>
      </c>
      <c r="G113" s="35">
        <v>4337.5</v>
      </c>
      <c r="H113" s="33">
        <v>0</v>
      </c>
    </row>
    <row r="114" spans="1:8" ht="30" customHeight="1" x14ac:dyDescent="0.25">
      <c r="A114" s="169" t="s">
        <v>106</v>
      </c>
      <c r="B114" s="170"/>
      <c r="C114" s="171"/>
      <c r="D114" s="28" t="s">
        <v>107</v>
      </c>
      <c r="E114" s="34">
        <v>0</v>
      </c>
      <c r="F114" s="35">
        <v>4337.5</v>
      </c>
      <c r="G114" s="35">
        <v>4337.5</v>
      </c>
      <c r="H114" s="33">
        <v>0</v>
      </c>
    </row>
    <row r="115" spans="1:8" ht="30" customHeight="1" x14ac:dyDescent="0.25">
      <c r="A115" s="169" t="s">
        <v>86</v>
      </c>
      <c r="B115" s="170"/>
      <c r="C115" s="171"/>
      <c r="D115" s="28" t="s">
        <v>108</v>
      </c>
      <c r="E115" s="34">
        <v>0</v>
      </c>
      <c r="F115" s="35">
        <v>4337.5</v>
      </c>
      <c r="G115" s="35">
        <v>4337.5</v>
      </c>
      <c r="H115" s="33">
        <v>0</v>
      </c>
    </row>
    <row r="116" spans="1:8" ht="30" customHeight="1" x14ac:dyDescent="0.25">
      <c r="A116" s="26" t="s">
        <v>109</v>
      </c>
      <c r="B116" s="25"/>
      <c r="C116" s="19"/>
      <c r="D116" s="30" t="s">
        <v>110</v>
      </c>
      <c r="E116" s="34">
        <v>0</v>
      </c>
      <c r="F116" s="35">
        <v>4337.5</v>
      </c>
      <c r="G116" s="35">
        <v>4337.5</v>
      </c>
      <c r="H116" s="33">
        <v>0</v>
      </c>
    </row>
    <row r="117" spans="1:8" ht="30" customHeight="1" x14ac:dyDescent="0.25">
      <c r="A117" s="24">
        <v>3232</v>
      </c>
      <c r="B117" s="25"/>
      <c r="C117" s="19"/>
      <c r="D117" s="6" t="s">
        <v>41</v>
      </c>
      <c r="E117" s="32">
        <v>0</v>
      </c>
      <c r="F117" s="33">
        <v>4337.5</v>
      </c>
      <c r="G117" s="33">
        <v>4337.5</v>
      </c>
      <c r="H117" s="33">
        <v>0</v>
      </c>
    </row>
    <row r="118" spans="1:8" x14ac:dyDescent="0.25">
      <c r="A118" s="24"/>
      <c r="B118" s="25"/>
      <c r="C118" s="19"/>
      <c r="D118" s="28"/>
      <c r="E118" s="20"/>
      <c r="F118" s="20"/>
      <c r="G118" s="21"/>
      <c r="H118" s="21"/>
    </row>
    <row r="119" spans="1:8" x14ac:dyDescent="0.25">
      <c r="A119" s="24"/>
      <c r="B119" s="25"/>
      <c r="C119" s="19"/>
      <c r="D119" s="6"/>
      <c r="E119" s="20"/>
      <c r="F119" s="20"/>
      <c r="G119" s="21"/>
      <c r="H119" s="21"/>
    </row>
    <row r="122" spans="1:8" x14ac:dyDescent="0.25">
      <c r="A122" s="110" t="s">
        <v>155</v>
      </c>
      <c r="C122" s="39"/>
      <c r="D122" s="39"/>
      <c r="E122" t="s">
        <v>74</v>
      </c>
      <c r="G122" t="s">
        <v>75</v>
      </c>
    </row>
    <row r="123" spans="1:8" x14ac:dyDescent="0.25">
      <c r="A123" s="110" t="s">
        <v>157</v>
      </c>
      <c r="C123" s="39"/>
      <c r="D123" s="39"/>
    </row>
    <row r="124" spans="1:8" x14ac:dyDescent="0.25">
      <c r="A124" s="110" t="s">
        <v>156</v>
      </c>
      <c r="C124" s="39"/>
      <c r="D124" s="39"/>
    </row>
  </sheetData>
  <mergeCells count="24">
    <mergeCell ref="A115:C115"/>
    <mergeCell ref="A30:C30"/>
    <mergeCell ref="A31:C31"/>
    <mergeCell ref="A32:C32"/>
    <mergeCell ref="A80:C80"/>
    <mergeCell ref="A81:C81"/>
    <mergeCell ref="A82:C82"/>
    <mergeCell ref="A97:C97"/>
    <mergeCell ref="A98:C98"/>
    <mergeCell ref="A106:C106"/>
    <mergeCell ref="A113:C113"/>
    <mergeCell ref="A114:C114"/>
    <mergeCell ref="A29:C29"/>
    <mergeCell ref="A1:H1"/>
    <mergeCell ref="A3:H3"/>
    <mergeCell ref="A5:D5"/>
    <mergeCell ref="A6:D6"/>
    <mergeCell ref="A7:C7"/>
    <mergeCell ref="A8:C8"/>
    <mergeCell ref="A9:C9"/>
    <mergeCell ref="A10:C10"/>
    <mergeCell ref="A11:C11"/>
    <mergeCell ref="A12:C12"/>
    <mergeCell ref="A14:C14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7A48-FDAA-44F4-A844-E0D1741931C6}">
  <dimension ref="B2:H33"/>
  <sheetViews>
    <sheetView topLeftCell="A16" workbookViewId="0">
      <selection activeCell="C21" sqref="C21"/>
    </sheetView>
  </sheetViews>
  <sheetFormatPr defaultRowHeight="15" x14ac:dyDescent="0.25"/>
  <cols>
    <col min="2" max="2" width="22.85546875" customWidth="1"/>
    <col min="3" max="4" width="14.85546875" customWidth="1"/>
    <col min="5" max="5" width="15.140625" customWidth="1"/>
    <col min="6" max="6" width="16.140625" customWidth="1"/>
    <col min="7" max="7" width="16" customWidth="1"/>
    <col min="8" max="8" width="14.42578125" customWidth="1"/>
  </cols>
  <sheetData>
    <row r="2" spans="2:8" ht="15.75" x14ac:dyDescent="0.25">
      <c r="B2" s="173" t="s">
        <v>138</v>
      </c>
      <c r="C2" s="173"/>
      <c r="D2" s="173"/>
      <c r="E2" s="173"/>
      <c r="F2" s="173"/>
      <c r="G2" s="173"/>
      <c r="H2" s="173"/>
    </row>
    <row r="3" spans="2:8" ht="18" x14ac:dyDescent="0.25">
      <c r="B3" s="106"/>
      <c r="C3" s="106"/>
      <c r="D3" s="106"/>
      <c r="E3" s="106"/>
      <c r="F3" s="125"/>
      <c r="G3" s="125"/>
      <c r="H3" s="125"/>
    </row>
    <row r="4" spans="2:8" ht="63" x14ac:dyDescent="0.25">
      <c r="B4" s="128" t="s">
        <v>3</v>
      </c>
      <c r="C4" s="128" t="s">
        <v>158</v>
      </c>
      <c r="D4" s="128" t="s">
        <v>5</v>
      </c>
      <c r="E4" s="128" t="s">
        <v>6</v>
      </c>
      <c r="F4" s="128" t="s">
        <v>137</v>
      </c>
      <c r="G4" s="128" t="s">
        <v>7</v>
      </c>
      <c r="H4" s="128" t="s">
        <v>8</v>
      </c>
    </row>
    <row r="5" spans="2:8" ht="15.75" x14ac:dyDescent="0.25">
      <c r="B5" s="128">
        <v>1</v>
      </c>
      <c r="C5" s="128">
        <v>2</v>
      </c>
      <c r="D5" s="128">
        <v>3</v>
      </c>
      <c r="E5" s="128">
        <v>4</v>
      </c>
      <c r="F5" s="128">
        <v>5</v>
      </c>
      <c r="G5" s="128" t="s">
        <v>9</v>
      </c>
      <c r="H5" s="128" t="s">
        <v>10</v>
      </c>
    </row>
    <row r="6" spans="2:8" ht="50.25" customHeight="1" x14ac:dyDescent="0.25">
      <c r="B6" s="129" t="s">
        <v>139</v>
      </c>
      <c r="C6" s="130"/>
      <c r="D6" s="130"/>
      <c r="E6" s="131"/>
      <c r="F6" s="132"/>
      <c r="G6" s="132"/>
      <c r="H6" s="132"/>
    </row>
    <row r="7" spans="2:8" ht="57.75" customHeight="1" x14ac:dyDescent="0.25">
      <c r="B7" s="129" t="s">
        <v>140</v>
      </c>
      <c r="C7" s="133">
        <v>33860.1</v>
      </c>
      <c r="D7" s="134">
        <v>33180.699999999997</v>
      </c>
      <c r="E7" s="134">
        <v>38000</v>
      </c>
      <c r="F7" s="135">
        <v>35758.03</v>
      </c>
      <c r="G7" s="132">
        <f>F7/C7*100</f>
        <v>105.60521085289176</v>
      </c>
      <c r="H7" s="132">
        <f>F7/E7*100</f>
        <v>94.100078947368416</v>
      </c>
    </row>
    <row r="8" spans="2:8" ht="15.75" x14ac:dyDescent="0.25">
      <c r="B8" s="136" t="s">
        <v>141</v>
      </c>
      <c r="C8" s="130">
        <v>33860.1</v>
      </c>
      <c r="D8" s="137">
        <v>33180.699999999997</v>
      </c>
      <c r="E8" s="137">
        <v>38000</v>
      </c>
      <c r="F8" s="132">
        <v>35758.03</v>
      </c>
      <c r="G8" s="132">
        <f>F8/C8*100</f>
        <v>105.60521085289176</v>
      </c>
      <c r="H8" s="132">
        <f>F8/E8*100</f>
        <v>94.100078947368416</v>
      </c>
    </row>
    <row r="9" spans="2:8" ht="57" customHeight="1" x14ac:dyDescent="0.25">
      <c r="B9" s="129" t="s">
        <v>142</v>
      </c>
      <c r="C9" s="133">
        <v>68841.75</v>
      </c>
      <c r="D9" s="134">
        <v>76647.429999999993</v>
      </c>
      <c r="E9" s="134">
        <v>76687.429999999993</v>
      </c>
      <c r="F9" s="135">
        <v>67904.36</v>
      </c>
      <c r="G9" s="132">
        <f>F9/C9*100</f>
        <v>98.638340832416375</v>
      </c>
      <c r="H9" s="132">
        <f>F9/E9*100</f>
        <v>88.546923531014158</v>
      </c>
    </row>
    <row r="10" spans="2:8" ht="63" customHeight="1" x14ac:dyDescent="0.25">
      <c r="B10" s="136" t="s">
        <v>143</v>
      </c>
      <c r="C10" s="130">
        <v>68841.75</v>
      </c>
      <c r="D10" s="137">
        <v>76647.429999999993</v>
      </c>
      <c r="E10" s="137">
        <v>76687.429999999993</v>
      </c>
      <c r="F10" s="132">
        <v>67904.36</v>
      </c>
      <c r="G10" s="132">
        <f>F10/C10*100</f>
        <v>98.638340832416375</v>
      </c>
      <c r="H10" s="132">
        <f>F10/E10*100</f>
        <v>88.546923531014158</v>
      </c>
    </row>
    <row r="11" spans="2:8" ht="59.25" customHeight="1" x14ac:dyDescent="0.25">
      <c r="B11" s="129" t="s">
        <v>144</v>
      </c>
      <c r="C11" s="130">
        <v>0</v>
      </c>
      <c r="D11" s="134">
        <v>1327.22</v>
      </c>
      <c r="E11" s="134">
        <v>1327.22</v>
      </c>
      <c r="F11" s="135">
        <v>0</v>
      </c>
      <c r="G11" s="132">
        <v>0</v>
      </c>
      <c r="H11" s="132">
        <v>0</v>
      </c>
    </row>
    <row r="12" spans="2:8" ht="52.5" customHeight="1" x14ac:dyDescent="0.25">
      <c r="B12" s="136" t="s">
        <v>145</v>
      </c>
      <c r="C12" s="130">
        <v>0</v>
      </c>
      <c r="D12" s="137">
        <v>1327.22</v>
      </c>
      <c r="E12" s="137">
        <v>1327.22</v>
      </c>
      <c r="F12" s="132">
        <v>0</v>
      </c>
      <c r="G12" s="132">
        <v>0</v>
      </c>
      <c r="H12" s="132">
        <v>0</v>
      </c>
    </row>
    <row r="13" spans="2:8" ht="36" customHeight="1" x14ac:dyDescent="0.25">
      <c r="B13" s="129" t="s">
        <v>146</v>
      </c>
      <c r="C13" s="133">
        <v>425950.89</v>
      </c>
      <c r="D13" s="134">
        <v>476732.39</v>
      </c>
      <c r="E13" s="134">
        <v>488490.53</v>
      </c>
      <c r="F13" s="138">
        <v>493535.5</v>
      </c>
      <c r="G13" s="132">
        <f>F13/C13*100</f>
        <v>115.86676107191605</v>
      </c>
      <c r="H13" s="132">
        <f>F13/E13*100</f>
        <v>101.03276720635709</v>
      </c>
    </row>
    <row r="14" spans="2:8" ht="28.5" customHeight="1" x14ac:dyDescent="0.25">
      <c r="B14" s="139" t="s">
        <v>147</v>
      </c>
      <c r="C14" s="130">
        <v>425950.89</v>
      </c>
      <c r="D14" s="137">
        <v>476732.39</v>
      </c>
      <c r="E14" s="137">
        <v>488490.53</v>
      </c>
      <c r="F14" s="140">
        <v>493535.5</v>
      </c>
      <c r="G14" s="132">
        <f>F14/C14*100</f>
        <v>115.86676107191605</v>
      </c>
      <c r="H14" s="132">
        <f>F14/E14*100</f>
        <v>101.03276720635709</v>
      </c>
    </row>
    <row r="15" spans="2:8" ht="55.5" customHeight="1" x14ac:dyDescent="0.25">
      <c r="B15" s="129" t="s">
        <v>148</v>
      </c>
      <c r="C15" s="134">
        <v>145258.4</v>
      </c>
      <c r="D15" s="134">
        <v>104473.06</v>
      </c>
      <c r="E15" s="134">
        <v>141259.4</v>
      </c>
      <c r="F15" s="135">
        <v>176736.54</v>
      </c>
      <c r="G15" s="132">
        <f>F15/C15*100</f>
        <v>121.67044384352299</v>
      </c>
      <c r="H15" s="132">
        <f>F15/E15*100</f>
        <v>125.11488792958205</v>
      </c>
    </row>
    <row r="16" spans="2:8" ht="46.5" customHeight="1" x14ac:dyDescent="0.25">
      <c r="B16" s="139" t="s">
        <v>149</v>
      </c>
      <c r="C16" s="137">
        <v>145258.4</v>
      </c>
      <c r="D16" s="137">
        <v>104473.06</v>
      </c>
      <c r="E16" s="137">
        <v>141259.4</v>
      </c>
      <c r="F16" s="132">
        <v>176736.54</v>
      </c>
      <c r="G16" s="132">
        <f>F16/C16*100</f>
        <v>121.67044384352299</v>
      </c>
      <c r="H16" s="132">
        <f>F16/E16*100</f>
        <v>125.11488792958205</v>
      </c>
    </row>
    <row r="17" spans="2:8" ht="15.75" x14ac:dyDescent="0.25">
      <c r="B17" s="136" t="s">
        <v>150</v>
      </c>
      <c r="C17" s="130" t="s">
        <v>73</v>
      </c>
      <c r="D17" s="130"/>
      <c r="E17" s="131"/>
      <c r="F17" s="132"/>
      <c r="G17" s="132"/>
      <c r="H17" s="132"/>
    </row>
    <row r="18" spans="2:8" ht="15.75" x14ac:dyDescent="0.25">
      <c r="B18" s="139"/>
      <c r="C18" s="130"/>
      <c r="D18" s="130"/>
      <c r="E18" s="131"/>
      <c r="F18" s="132"/>
      <c r="G18" s="132"/>
      <c r="H18" s="132"/>
    </row>
    <row r="19" spans="2:8" ht="33" customHeight="1" x14ac:dyDescent="0.25">
      <c r="B19" s="129" t="s">
        <v>151</v>
      </c>
      <c r="C19" s="133">
        <v>682201.44</v>
      </c>
      <c r="D19" s="133">
        <v>692360.8</v>
      </c>
      <c r="E19" s="133">
        <v>745764.58</v>
      </c>
      <c r="F19" s="135">
        <v>788341.42</v>
      </c>
      <c r="G19" s="132"/>
      <c r="H19" s="132"/>
    </row>
    <row r="20" spans="2:8" ht="15.75" x14ac:dyDescent="0.25">
      <c r="B20" s="136" t="s">
        <v>141</v>
      </c>
      <c r="C20" s="130">
        <v>13266.37</v>
      </c>
      <c r="D20" s="130">
        <v>33180.699999999997</v>
      </c>
      <c r="E20" s="130">
        <v>38000</v>
      </c>
      <c r="F20" s="132">
        <v>35758.03</v>
      </c>
      <c r="G20" s="132">
        <f>F20/C20*100</f>
        <v>269.53891682502444</v>
      </c>
      <c r="H20" s="132">
        <f>F20/E20*100</f>
        <v>94.100078947368416</v>
      </c>
    </row>
    <row r="21" spans="2:8" ht="54.75" customHeight="1" x14ac:dyDescent="0.25">
      <c r="B21" s="129" t="s">
        <v>142</v>
      </c>
      <c r="C21" s="133">
        <v>98465.96</v>
      </c>
      <c r="D21" s="134">
        <v>76647.429999999993</v>
      </c>
      <c r="E21" s="134">
        <v>76687.429999999993</v>
      </c>
      <c r="F21" s="135">
        <v>80937.759999999995</v>
      </c>
      <c r="G21" s="132">
        <f>F21/C21*100</f>
        <v>82.198721263673249</v>
      </c>
      <c r="H21" s="132">
        <f>F21/E21*100</f>
        <v>105.54240766707139</v>
      </c>
    </row>
    <row r="22" spans="2:8" ht="33.75" customHeight="1" x14ac:dyDescent="0.25">
      <c r="B22" s="136" t="s">
        <v>143</v>
      </c>
      <c r="C22" s="130">
        <v>98465.96</v>
      </c>
      <c r="D22" s="137">
        <v>76647.429999999993</v>
      </c>
      <c r="E22" s="137">
        <v>76687.429999999993</v>
      </c>
      <c r="F22" s="132">
        <v>80937.759999999995</v>
      </c>
      <c r="G22" s="132">
        <f>F22/C22*100</f>
        <v>82.198721263673249</v>
      </c>
      <c r="H22" s="132">
        <f>F22/E22*100</f>
        <v>105.54240766707139</v>
      </c>
    </row>
    <row r="23" spans="2:8" ht="42.75" customHeight="1" x14ac:dyDescent="0.25">
      <c r="B23" s="129" t="s">
        <v>144</v>
      </c>
      <c r="C23" s="130">
        <v>0</v>
      </c>
      <c r="D23" s="134">
        <v>1327.22</v>
      </c>
      <c r="E23" s="134">
        <v>1327.22</v>
      </c>
      <c r="F23" s="132">
        <v>0</v>
      </c>
      <c r="G23" s="132">
        <v>0</v>
      </c>
      <c r="H23" s="132">
        <v>0</v>
      </c>
    </row>
    <row r="24" spans="2:8" ht="38.25" customHeight="1" x14ac:dyDescent="0.25">
      <c r="B24" s="136" t="s">
        <v>145</v>
      </c>
      <c r="C24" s="130">
        <v>0</v>
      </c>
      <c r="D24" s="137">
        <v>1327.22</v>
      </c>
      <c r="E24" s="137">
        <v>1327.22</v>
      </c>
      <c r="F24" s="132">
        <v>0</v>
      </c>
      <c r="G24" s="132">
        <v>0</v>
      </c>
      <c r="H24" s="132">
        <v>0</v>
      </c>
    </row>
    <row r="25" spans="2:8" ht="33.75" customHeight="1" x14ac:dyDescent="0.25">
      <c r="B25" s="129" t="s">
        <v>146</v>
      </c>
      <c r="C25" s="133">
        <v>425694.16</v>
      </c>
      <c r="D25" s="134">
        <v>476732.39</v>
      </c>
      <c r="E25" s="134">
        <v>488490.53</v>
      </c>
      <c r="F25" s="135">
        <v>493535.5</v>
      </c>
      <c r="G25" s="132">
        <f>F25/C25*100</f>
        <v>115.93663864216508</v>
      </c>
      <c r="H25" s="132">
        <f>F25/E25*100</f>
        <v>101.03276720635709</v>
      </c>
    </row>
    <row r="26" spans="2:8" ht="26.25" customHeight="1" x14ac:dyDescent="0.25">
      <c r="B26" s="139" t="s">
        <v>147</v>
      </c>
      <c r="C26" s="130">
        <v>425694.16</v>
      </c>
      <c r="D26" s="137">
        <v>476732.39</v>
      </c>
      <c r="E26" s="137">
        <v>488490.53</v>
      </c>
      <c r="F26" s="132">
        <v>493535.5</v>
      </c>
      <c r="G26" s="132">
        <f>F26/C26*100</f>
        <v>115.93663864216508</v>
      </c>
      <c r="H26" s="132">
        <f>F26/E26*100</f>
        <v>101.03276720635709</v>
      </c>
    </row>
    <row r="27" spans="2:8" ht="51.75" customHeight="1" x14ac:dyDescent="0.25">
      <c r="B27" s="129" t="s">
        <v>148</v>
      </c>
      <c r="C27" s="133">
        <v>144774.95000000001</v>
      </c>
      <c r="D27" s="133">
        <v>104473.06</v>
      </c>
      <c r="E27" s="133">
        <v>141259.4</v>
      </c>
      <c r="F27" s="135">
        <v>178110.13</v>
      </c>
      <c r="G27" s="132">
        <f>F27/C27*100</f>
        <v>123.02551649991935</v>
      </c>
      <c r="H27" s="132">
        <f>F27/E27*100</f>
        <v>126.08727631577085</v>
      </c>
    </row>
    <row r="28" spans="2:8" ht="43.5" customHeight="1" x14ac:dyDescent="0.25">
      <c r="B28" s="139" t="s">
        <v>149</v>
      </c>
      <c r="C28" s="130">
        <v>144774.95000000001</v>
      </c>
      <c r="D28" s="130">
        <v>104473.06</v>
      </c>
      <c r="E28" s="130">
        <v>141259.4</v>
      </c>
      <c r="F28" s="132">
        <v>178110.13</v>
      </c>
      <c r="G28" s="132">
        <f>F28/C28*100</f>
        <v>123.02551649991935</v>
      </c>
      <c r="H28" s="132">
        <f>F28/E28*100</f>
        <v>126.08727631577085</v>
      </c>
    </row>
    <row r="29" spans="2:8" ht="15.75" x14ac:dyDescent="0.25">
      <c r="B29" s="136" t="s">
        <v>150</v>
      </c>
      <c r="C29" s="130"/>
      <c r="D29" s="130"/>
      <c r="E29" s="131"/>
      <c r="F29" s="132"/>
      <c r="G29" s="132"/>
      <c r="H29" s="132"/>
    </row>
    <row r="31" spans="2:8" x14ac:dyDescent="0.25">
      <c r="B31" s="110" t="s">
        <v>155</v>
      </c>
      <c r="E31" t="s">
        <v>74</v>
      </c>
      <c r="G31" t="s">
        <v>75</v>
      </c>
    </row>
    <row r="32" spans="2:8" x14ac:dyDescent="0.25">
      <c r="B32" s="110" t="s">
        <v>157</v>
      </c>
    </row>
    <row r="33" spans="2:2" x14ac:dyDescent="0.25">
      <c r="B33" s="110" t="s">
        <v>156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CF60-B1E0-441A-A7BA-E7AD3D92BC3A}">
  <dimension ref="B2:H33"/>
  <sheetViews>
    <sheetView topLeftCell="A10" workbookViewId="0">
      <selection activeCell="C21" sqref="C21"/>
    </sheetView>
  </sheetViews>
  <sheetFormatPr defaultRowHeight="15" x14ac:dyDescent="0.25"/>
  <cols>
    <col min="2" max="2" width="18.42578125" customWidth="1"/>
    <col min="3" max="3" width="14" customWidth="1"/>
    <col min="4" max="4" width="13.85546875" customWidth="1"/>
    <col min="5" max="5" width="18.42578125" customWidth="1"/>
    <col min="6" max="6" width="13.5703125" customWidth="1"/>
    <col min="7" max="7" width="13.28515625" customWidth="1"/>
    <col min="8" max="8" width="15.7109375" customWidth="1"/>
    <col min="9" max="9" width="13.7109375" customWidth="1"/>
  </cols>
  <sheetData>
    <row r="2" spans="2:8" ht="15.75" x14ac:dyDescent="0.25">
      <c r="B2" s="173" t="s">
        <v>152</v>
      </c>
      <c r="C2" s="173"/>
      <c r="D2" s="173"/>
      <c r="E2" s="173"/>
      <c r="F2" s="173"/>
      <c r="G2" s="173"/>
      <c r="H2" s="173"/>
    </row>
    <row r="3" spans="2:8" ht="18" x14ac:dyDescent="0.25">
      <c r="B3" s="106"/>
      <c r="C3" s="106"/>
      <c r="D3" s="106"/>
      <c r="E3" s="106"/>
      <c r="F3" s="125"/>
      <c r="G3" s="125"/>
      <c r="H3" s="125"/>
    </row>
    <row r="4" spans="2:8" ht="51" x14ac:dyDescent="0.25">
      <c r="B4" s="141" t="s">
        <v>3</v>
      </c>
      <c r="C4" s="141" t="s">
        <v>4</v>
      </c>
      <c r="D4" s="141" t="s">
        <v>5</v>
      </c>
      <c r="E4" s="141" t="s">
        <v>6</v>
      </c>
      <c r="F4" s="141" t="s">
        <v>137</v>
      </c>
      <c r="G4" s="141" t="s">
        <v>7</v>
      </c>
      <c r="H4" s="141" t="s">
        <v>8</v>
      </c>
    </row>
    <row r="5" spans="2:8" x14ac:dyDescent="0.25">
      <c r="B5" s="141">
        <v>1</v>
      </c>
      <c r="C5" s="141">
        <v>2</v>
      </c>
      <c r="D5" s="141">
        <v>3</v>
      </c>
      <c r="E5" s="141">
        <v>4</v>
      </c>
      <c r="F5" s="141">
        <v>5</v>
      </c>
      <c r="G5" s="141" t="s">
        <v>9</v>
      </c>
      <c r="H5" s="141" t="s">
        <v>10</v>
      </c>
    </row>
    <row r="6" spans="2:8" x14ac:dyDescent="0.25">
      <c r="B6" s="142" t="s">
        <v>153</v>
      </c>
      <c r="C6" s="144">
        <v>673911.14</v>
      </c>
      <c r="D6" s="153">
        <v>692360.8</v>
      </c>
      <c r="E6" s="153">
        <v>745764.58</v>
      </c>
      <c r="F6" s="155">
        <v>773934.43</v>
      </c>
      <c r="G6" s="143"/>
      <c r="H6" s="143"/>
    </row>
    <row r="7" spans="2:8" ht="25.5" x14ac:dyDescent="0.25">
      <c r="B7" s="142" t="s">
        <v>140</v>
      </c>
      <c r="C7" s="149">
        <v>33860.1</v>
      </c>
      <c r="D7" s="145">
        <v>33180.699999999997</v>
      </c>
      <c r="E7" s="145">
        <v>38000</v>
      </c>
      <c r="F7" s="146">
        <v>35758.03</v>
      </c>
      <c r="G7" s="147">
        <f>F7/C7*100</f>
        <v>105.60521085289176</v>
      </c>
      <c r="H7" s="147">
        <f>F7/E7*100</f>
        <v>94.100078947368416</v>
      </c>
    </row>
    <row r="8" spans="2:8" x14ac:dyDescent="0.25">
      <c r="B8" s="148" t="s">
        <v>141</v>
      </c>
      <c r="C8" s="149">
        <v>33860.1</v>
      </c>
      <c r="D8" s="150">
        <v>33180.699999999997</v>
      </c>
      <c r="E8" s="145">
        <v>38000</v>
      </c>
      <c r="F8" s="146">
        <v>35758.03</v>
      </c>
      <c r="G8" s="147">
        <f>F8/C8*100</f>
        <v>105.60521085289176</v>
      </c>
      <c r="H8" s="147">
        <f>F8/E8*100</f>
        <v>94.100078947368416</v>
      </c>
    </row>
    <row r="9" spans="2:8" ht="38.25" x14ac:dyDescent="0.25">
      <c r="B9" s="142" t="s">
        <v>142</v>
      </c>
      <c r="C9" s="149">
        <v>68841.75</v>
      </c>
      <c r="D9" s="145">
        <v>76647.429999999993</v>
      </c>
      <c r="E9" s="145">
        <v>76687.429999999993</v>
      </c>
      <c r="F9" s="146">
        <v>67904.36</v>
      </c>
      <c r="G9" s="147">
        <f>F9/C9*100</f>
        <v>98.638340832416375</v>
      </c>
      <c r="H9" s="147">
        <f>F9/E9*100</f>
        <v>88.546923531014158</v>
      </c>
    </row>
    <row r="10" spans="2:8" ht="41.25" customHeight="1" x14ac:dyDescent="0.25">
      <c r="B10" s="148" t="s">
        <v>143</v>
      </c>
      <c r="C10" s="149">
        <v>68841.75</v>
      </c>
      <c r="D10" s="150">
        <v>76647.429999999993</v>
      </c>
      <c r="E10" s="145">
        <v>76687.429999999993</v>
      </c>
      <c r="F10" s="146">
        <v>67904.36</v>
      </c>
      <c r="G10" s="147">
        <f>F10/C10*100</f>
        <v>98.638340832416375</v>
      </c>
      <c r="H10" s="147">
        <f>F10/E10*100</f>
        <v>88.546923531014158</v>
      </c>
    </row>
    <row r="11" spans="2:8" ht="29.25" customHeight="1" x14ac:dyDescent="0.25">
      <c r="B11" s="142" t="s">
        <v>144</v>
      </c>
      <c r="C11" s="149">
        <v>0</v>
      </c>
      <c r="D11" s="145">
        <v>1327.22</v>
      </c>
      <c r="E11" s="145">
        <v>1327.22</v>
      </c>
      <c r="F11" s="146">
        <v>0</v>
      </c>
      <c r="G11" s="147">
        <v>0</v>
      </c>
      <c r="H11" s="147">
        <v>0</v>
      </c>
    </row>
    <row r="12" spans="2:8" ht="42" customHeight="1" x14ac:dyDescent="0.25">
      <c r="B12" s="148" t="s">
        <v>145</v>
      </c>
      <c r="C12" s="149">
        <v>0</v>
      </c>
      <c r="D12" s="150">
        <v>1327.22</v>
      </c>
      <c r="E12" s="150">
        <v>1327.22</v>
      </c>
      <c r="F12" s="147">
        <v>0</v>
      </c>
      <c r="G12" s="147">
        <v>0</v>
      </c>
      <c r="H12" s="147">
        <v>0</v>
      </c>
    </row>
    <row r="13" spans="2:8" x14ac:dyDescent="0.25">
      <c r="B13" s="142" t="s">
        <v>146</v>
      </c>
      <c r="C13" s="144">
        <v>425950.89</v>
      </c>
      <c r="D13" s="145">
        <v>476732.39</v>
      </c>
      <c r="E13" s="145">
        <v>488490.53</v>
      </c>
      <c r="F13" s="151">
        <v>493535.5</v>
      </c>
      <c r="G13" s="147">
        <f>F13/C13*100</f>
        <v>115.86676107191605</v>
      </c>
      <c r="H13" s="147">
        <f>F13/E13*100</f>
        <v>101.03276720635709</v>
      </c>
    </row>
    <row r="14" spans="2:8" ht="30" customHeight="1" x14ac:dyDescent="0.25">
      <c r="B14" s="152" t="s">
        <v>147</v>
      </c>
      <c r="C14" s="144">
        <v>425950.89</v>
      </c>
      <c r="D14" s="150">
        <v>476732.39</v>
      </c>
      <c r="E14" s="145">
        <v>488490.53</v>
      </c>
      <c r="F14" s="151">
        <v>493535.5</v>
      </c>
      <c r="G14" s="147">
        <f>F14/C14*100</f>
        <v>115.86676107191605</v>
      </c>
      <c r="H14" s="147">
        <f>F14/E14*100</f>
        <v>101.03276720635709</v>
      </c>
    </row>
    <row r="15" spans="2:8" ht="38.25" customHeight="1" x14ac:dyDescent="0.25">
      <c r="B15" s="142" t="s">
        <v>148</v>
      </c>
      <c r="C15" s="145">
        <v>145258.4</v>
      </c>
      <c r="D15" s="145">
        <v>104473.06</v>
      </c>
      <c r="E15" s="145">
        <v>141259.4</v>
      </c>
      <c r="F15" s="146">
        <v>176736.54</v>
      </c>
      <c r="G15" s="147">
        <f>F15/C15*100</f>
        <v>121.67044384352299</v>
      </c>
      <c r="H15" s="147">
        <f>F15/E15*100</f>
        <v>125.11488792958205</v>
      </c>
    </row>
    <row r="16" spans="2:8" ht="42" customHeight="1" x14ac:dyDescent="0.25">
      <c r="B16" s="152" t="s">
        <v>149</v>
      </c>
      <c r="C16" s="145">
        <v>145258.4</v>
      </c>
      <c r="D16" s="150">
        <v>104473.06</v>
      </c>
      <c r="E16" s="145">
        <v>141259.4</v>
      </c>
      <c r="F16" s="146">
        <v>176736.54</v>
      </c>
      <c r="G16" s="147">
        <f>F16/C16*100</f>
        <v>121.67044384352299</v>
      </c>
      <c r="H16" s="147">
        <f>F16/E16*100</f>
        <v>125.11488792958205</v>
      </c>
    </row>
    <row r="17" spans="2:8" x14ac:dyDescent="0.25">
      <c r="B17" s="152"/>
      <c r="C17" s="150"/>
      <c r="D17" s="150"/>
      <c r="E17" s="150"/>
      <c r="F17" s="147"/>
      <c r="G17" s="147"/>
      <c r="H17" s="147"/>
    </row>
    <row r="18" spans="2:8" x14ac:dyDescent="0.25">
      <c r="B18" s="142" t="s">
        <v>154</v>
      </c>
      <c r="C18" s="144">
        <v>682201.44</v>
      </c>
      <c r="D18" s="145">
        <v>692360.8</v>
      </c>
      <c r="E18" s="154">
        <v>745764.58</v>
      </c>
      <c r="F18" s="155">
        <v>788341.42</v>
      </c>
      <c r="G18" s="143"/>
      <c r="H18" s="143"/>
    </row>
    <row r="19" spans="2:8" ht="25.5" x14ac:dyDescent="0.25">
      <c r="B19" s="142" t="s">
        <v>140</v>
      </c>
      <c r="C19" s="149">
        <v>13266.37</v>
      </c>
      <c r="D19" s="144">
        <v>33180.699999999997</v>
      </c>
      <c r="E19" s="144">
        <v>38000</v>
      </c>
      <c r="F19" s="146">
        <v>35758.03</v>
      </c>
      <c r="G19" s="147">
        <f>F19/C19*100</f>
        <v>269.53891682502444</v>
      </c>
      <c r="H19" s="147">
        <f>F19/E19*100</f>
        <v>94.100078947368416</v>
      </c>
    </row>
    <row r="20" spans="2:8" ht="27.75" customHeight="1" x14ac:dyDescent="0.25">
      <c r="B20" s="148" t="s">
        <v>141</v>
      </c>
      <c r="C20" s="149">
        <v>13266.37</v>
      </c>
      <c r="D20" s="149">
        <v>33180.699999999997</v>
      </c>
      <c r="E20" s="144">
        <v>38000</v>
      </c>
      <c r="F20" s="146">
        <v>35758.03</v>
      </c>
      <c r="G20" s="147">
        <f>F20/C20*100</f>
        <v>269.53891682502444</v>
      </c>
      <c r="H20" s="147">
        <f>F20/E20*100</f>
        <v>94.100078947368416</v>
      </c>
    </row>
    <row r="21" spans="2:8" ht="46.5" customHeight="1" x14ac:dyDescent="0.25">
      <c r="B21" s="142" t="s">
        <v>142</v>
      </c>
      <c r="C21" s="144">
        <v>98465.96</v>
      </c>
      <c r="D21" s="145">
        <v>76647.429999999993</v>
      </c>
      <c r="E21" s="145">
        <v>76687.429999999993</v>
      </c>
      <c r="F21" s="146">
        <v>80937.759999999995</v>
      </c>
      <c r="G21" s="147">
        <f>F21/C21*100</f>
        <v>82.198721263673249</v>
      </c>
      <c r="H21" s="147">
        <f>F21/E21*100</f>
        <v>105.54240766707139</v>
      </c>
    </row>
    <row r="22" spans="2:8" ht="29.25" customHeight="1" x14ac:dyDescent="0.25">
      <c r="B22" s="148" t="s">
        <v>143</v>
      </c>
      <c r="C22" s="144">
        <v>98465.96</v>
      </c>
      <c r="D22" s="150">
        <v>76647.429999999993</v>
      </c>
      <c r="E22" s="145">
        <v>76687.429999999993</v>
      </c>
      <c r="F22" s="146">
        <v>80937.759999999995</v>
      </c>
      <c r="G22" s="147">
        <f>F22/C22*100</f>
        <v>82.198721263673249</v>
      </c>
      <c r="H22" s="147">
        <f>F22/E22*100</f>
        <v>105.54240766707139</v>
      </c>
    </row>
    <row r="23" spans="2:8" ht="24.75" customHeight="1" x14ac:dyDescent="0.25">
      <c r="B23" s="142" t="s">
        <v>144</v>
      </c>
      <c r="C23" s="149">
        <v>0</v>
      </c>
      <c r="D23" s="145">
        <v>1327.22</v>
      </c>
      <c r="E23" s="145">
        <v>1327.22</v>
      </c>
      <c r="F23" s="147">
        <v>0</v>
      </c>
      <c r="G23" s="147">
        <v>0</v>
      </c>
      <c r="H23" s="147">
        <v>0</v>
      </c>
    </row>
    <row r="24" spans="2:8" ht="25.5" customHeight="1" x14ac:dyDescent="0.25">
      <c r="B24" s="148" t="s">
        <v>145</v>
      </c>
      <c r="C24" s="149">
        <v>0</v>
      </c>
      <c r="D24" s="150">
        <v>1327.22</v>
      </c>
      <c r="E24" s="150">
        <v>1327.22</v>
      </c>
      <c r="F24" s="147">
        <v>0</v>
      </c>
      <c r="G24" s="147">
        <v>0</v>
      </c>
      <c r="H24" s="147">
        <v>0</v>
      </c>
    </row>
    <row r="25" spans="2:8" ht="24" customHeight="1" x14ac:dyDescent="0.25">
      <c r="B25" s="142" t="s">
        <v>146</v>
      </c>
      <c r="C25" s="144">
        <v>425694.16</v>
      </c>
      <c r="D25" s="145">
        <v>476732.39</v>
      </c>
      <c r="E25" s="145">
        <v>488490.53</v>
      </c>
      <c r="F25" s="146">
        <v>493535.5</v>
      </c>
      <c r="G25" s="147">
        <f>F25/C25*100</f>
        <v>115.93663864216508</v>
      </c>
      <c r="H25" s="147">
        <f>F25/E25*100</f>
        <v>101.03276720635709</v>
      </c>
    </row>
    <row r="26" spans="2:8" ht="18.75" customHeight="1" x14ac:dyDescent="0.25">
      <c r="B26" s="152" t="s">
        <v>147</v>
      </c>
      <c r="C26" s="144">
        <v>425694.16</v>
      </c>
      <c r="D26" s="150">
        <v>476732.39</v>
      </c>
      <c r="E26" s="145">
        <v>488490.53</v>
      </c>
      <c r="F26" s="146">
        <v>493535.5</v>
      </c>
      <c r="G26" s="147">
        <f>F26/C26*100</f>
        <v>115.93663864216508</v>
      </c>
      <c r="H26" s="147">
        <f>F26/E26*100</f>
        <v>101.03276720635709</v>
      </c>
    </row>
    <row r="27" spans="2:8" ht="37.5" customHeight="1" x14ac:dyDescent="0.25">
      <c r="B27" s="142" t="s">
        <v>148</v>
      </c>
      <c r="C27" s="144">
        <v>144774.95000000001</v>
      </c>
      <c r="D27" s="144">
        <v>104473.06</v>
      </c>
      <c r="E27" s="144">
        <v>141259.4</v>
      </c>
      <c r="F27" s="146">
        <v>178110.13</v>
      </c>
      <c r="G27" s="147">
        <f>F28/C27*100</f>
        <v>123.02551649991935</v>
      </c>
      <c r="H27" s="147">
        <f>F28/E27*100</f>
        <v>126.08727631577085</v>
      </c>
    </row>
    <row r="28" spans="2:8" ht="36.75" customHeight="1" x14ac:dyDescent="0.25">
      <c r="B28" s="152" t="s">
        <v>149</v>
      </c>
      <c r="C28" s="144">
        <v>144774.95000000001</v>
      </c>
      <c r="D28" s="149">
        <v>104473.06</v>
      </c>
      <c r="E28" s="144">
        <v>141259.4</v>
      </c>
      <c r="F28" s="146">
        <v>178110.13</v>
      </c>
      <c r="G28" s="147"/>
      <c r="H28" s="147"/>
    </row>
    <row r="31" spans="2:8" x14ac:dyDescent="0.25">
      <c r="B31" s="110" t="s">
        <v>155</v>
      </c>
      <c r="D31" t="s">
        <v>74</v>
      </c>
      <c r="F31" t="s">
        <v>75</v>
      </c>
    </row>
    <row r="32" spans="2:8" x14ac:dyDescent="0.25">
      <c r="B32" s="110" t="s">
        <v>157</v>
      </c>
    </row>
    <row r="33" spans="2:2" x14ac:dyDescent="0.25">
      <c r="B33" s="110" t="s">
        <v>156</v>
      </c>
    </row>
  </sheetData>
  <mergeCells count="1">
    <mergeCell ref="B2:H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E262-ACDA-4898-B204-836D9D44BCC8}">
  <dimension ref="B1:L29"/>
  <sheetViews>
    <sheetView topLeftCell="A58" workbookViewId="0">
      <selection activeCell="F31" sqref="F31"/>
    </sheetView>
  </sheetViews>
  <sheetFormatPr defaultRowHeight="15" x14ac:dyDescent="0.25"/>
  <cols>
    <col min="7" max="7" width="11.85546875" customWidth="1"/>
    <col min="8" max="8" width="14" customWidth="1"/>
    <col min="9" max="10" width="13.42578125" customWidth="1"/>
    <col min="11" max="11" width="11.5703125" customWidth="1"/>
  </cols>
  <sheetData>
    <row r="1" spans="2:12" ht="15.75" x14ac:dyDescent="0.25">
      <c r="B1" s="173" t="s">
        <v>120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8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2:12" ht="15.75" x14ac:dyDescent="0.25">
      <c r="B3" s="173" t="s">
        <v>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2" ht="18" x14ac:dyDescent="0.25">
      <c r="B4" s="175"/>
      <c r="C4" s="175"/>
      <c r="D4" s="175"/>
      <c r="E4" s="106"/>
      <c r="F4" s="106"/>
      <c r="G4" s="106"/>
      <c r="H4" s="106"/>
      <c r="I4" s="106"/>
      <c r="J4" s="125"/>
      <c r="K4" s="125"/>
    </row>
    <row r="5" spans="2:12" ht="15.75" x14ac:dyDescent="0.25">
      <c r="B5" s="173" t="s">
        <v>121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2:12" ht="15.75" x14ac:dyDescent="0.25">
      <c r="B6" s="107"/>
      <c r="C6" s="100"/>
      <c r="D6" s="100"/>
      <c r="E6" s="100"/>
      <c r="F6" s="100"/>
      <c r="G6" s="100"/>
      <c r="H6" s="100"/>
      <c r="I6" s="100"/>
      <c r="J6" s="100"/>
      <c r="K6" s="100"/>
    </row>
    <row r="7" spans="2:12" x14ac:dyDescent="0.25">
      <c r="B7" s="174" t="s">
        <v>122</v>
      </c>
      <c r="C7" s="174"/>
      <c r="D7" s="174"/>
      <c r="E7" s="174"/>
      <c r="F7" s="174"/>
      <c r="G7" s="114"/>
      <c r="H7" s="114"/>
      <c r="I7" s="114"/>
      <c r="J7" s="114"/>
      <c r="K7" s="127"/>
    </row>
    <row r="8" spans="2:12" ht="51" x14ac:dyDescent="0.25">
      <c r="B8" s="176" t="s">
        <v>3</v>
      </c>
      <c r="C8" s="177"/>
      <c r="D8" s="177"/>
      <c r="E8" s="177"/>
      <c r="F8" s="178"/>
      <c r="G8" s="115" t="s">
        <v>136</v>
      </c>
      <c r="H8" s="122" t="s">
        <v>5</v>
      </c>
      <c r="I8" s="122" t="s">
        <v>6</v>
      </c>
      <c r="J8" s="115" t="s">
        <v>137</v>
      </c>
      <c r="K8" s="122" t="s">
        <v>7</v>
      </c>
      <c r="L8" s="122" t="s">
        <v>8</v>
      </c>
    </row>
    <row r="9" spans="2:12" x14ac:dyDescent="0.25">
      <c r="B9" s="179">
        <v>1</v>
      </c>
      <c r="C9" s="179"/>
      <c r="D9" s="179"/>
      <c r="E9" s="179"/>
      <c r="F9" s="180"/>
      <c r="G9" s="116">
        <v>2</v>
      </c>
      <c r="H9" s="123">
        <v>3</v>
      </c>
      <c r="I9" s="123">
        <v>4</v>
      </c>
      <c r="J9" s="123">
        <v>5</v>
      </c>
      <c r="K9" s="123" t="s">
        <v>9</v>
      </c>
      <c r="L9" s="123" t="s">
        <v>10</v>
      </c>
    </row>
    <row r="10" spans="2:12" x14ac:dyDescent="0.25">
      <c r="B10" s="181" t="s">
        <v>123</v>
      </c>
      <c r="C10" s="182"/>
      <c r="D10" s="182"/>
      <c r="E10" s="182"/>
      <c r="F10" s="183"/>
      <c r="G10" s="117">
        <v>673911.14</v>
      </c>
      <c r="H10" s="117">
        <v>692360.8</v>
      </c>
      <c r="I10" s="117">
        <v>745764.58</v>
      </c>
      <c r="J10" s="117">
        <v>773934.43</v>
      </c>
      <c r="K10" s="118">
        <f>J10/G10*100</f>
        <v>114.84220753495779</v>
      </c>
      <c r="L10" s="118">
        <f>J10/I10*100</f>
        <v>103.77731133328967</v>
      </c>
    </row>
    <row r="11" spans="2:12" x14ac:dyDescent="0.25">
      <c r="B11" s="184" t="s">
        <v>124</v>
      </c>
      <c r="C11" s="185"/>
      <c r="D11" s="185"/>
      <c r="E11" s="185"/>
      <c r="F11" s="186"/>
      <c r="G11" s="117">
        <v>673911.14</v>
      </c>
      <c r="H11" s="117">
        <v>692360.8</v>
      </c>
      <c r="I11" s="117">
        <v>745764.58</v>
      </c>
      <c r="J11" s="117">
        <v>773934.43</v>
      </c>
      <c r="K11" s="118">
        <f t="shared" ref="K11:K16" si="0">J11/G11*100</f>
        <v>114.84220753495779</v>
      </c>
      <c r="L11" s="118">
        <f t="shared" ref="L11:L16" si="1">J11/I11*100</f>
        <v>103.77731133328967</v>
      </c>
    </row>
    <row r="12" spans="2:12" x14ac:dyDescent="0.25">
      <c r="B12" s="187" t="s">
        <v>125</v>
      </c>
      <c r="C12" s="186"/>
      <c r="D12" s="186"/>
      <c r="E12" s="186"/>
      <c r="F12" s="186"/>
      <c r="G12" s="117">
        <v>0</v>
      </c>
      <c r="H12" s="117">
        <v>0</v>
      </c>
      <c r="I12" s="117">
        <v>0</v>
      </c>
      <c r="J12" s="117">
        <v>0</v>
      </c>
      <c r="K12" s="118">
        <v>0</v>
      </c>
      <c r="L12" s="118">
        <v>0</v>
      </c>
    </row>
    <row r="13" spans="2:12" x14ac:dyDescent="0.25">
      <c r="B13" s="108" t="s">
        <v>126</v>
      </c>
      <c r="C13" s="111"/>
      <c r="D13" s="111"/>
      <c r="E13" s="111"/>
      <c r="F13" s="111"/>
      <c r="G13" s="118">
        <f>(G14+G15)</f>
        <v>682201.44</v>
      </c>
      <c r="H13" s="118">
        <f>(H14+H15)</f>
        <v>692360.8</v>
      </c>
      <c r="I13" s="118">
        <f>(I14+I15)</f>
        <v>745764.58</v>
      </c>
      <c r="J13" s="118">
        <f>(J14+J15)</f>
        <v>786967.83</v>
      </c>
      <c r="K13" s="118">
        <f t="shared" si="0"/>
        <v>115.35710478711391</v>
      </c>
      <c r="L13" s="118">
        <f t="shared" si="1"/>
        <v>105.52496740995664</v>
      </c>
    </row>
    <row r="14" spans="2:12" x14ac:dyDescent="0.25">
      <c r="B14" s="188" t="s">
        <v>127</v>
      </c>
      <c r="C14" s="185"/>
      <c r="D14" s="185"/>
      <c r="E14" s="185"/>
      <c r="F14" s="185"/>
      <c r="G14" s="117">
        <v>659059.43999999994</v>
      </c>
      <c r="H14" s="117">
        <v>661436.37</v>
      </c>
      <c r="I14" s="117">
        <v>715552.7</v>
      </c>
      <c r="J14" s="117">
        <v>721482.5</v>
      </c>
      <c r="K14" s="118">
        <f t="shared" si="0"/>
        <v>109.47153719549181</v>
      </c>
      <c r="L14" s="118">
        <f t="shared" si="1"/>
        <v>100.82870206485141</v>
      </c>
    </row>
    <row r="15" spans="2:12" x14ac:dyDescent="0.25">
      <c r="B15" s="187" t="s">
        <v>128</v>
      </c>
      <c r="C15" s="186"/>
      <c r="D15" s="186"/>
      <c r="E15" s="186"/>
      <c r="F15" s="186"/>
      <c r="G15" s="117">
        <v>23142</v>
      </c>
      <c r="H15" s="117">
        <v>30924.43</v>
      </c>
      <c r="I15" s="117">
        <v>30211.88</v>
      </c>
      <c r="J15" s="117">
        <v>65485.33</v>
      </c>
      <c r="K15" s="118">
        <f t="shared" si="0"/>
        <v>282.97178290553973</v>
      </c>
      <c r="L15" s="118">
        <f t="shared" si="1"/>
        <v>216.7535750837088</v>
      </c>
    </row>
    <row r="16" spans="2:12" x14ac:dyDescent="0.25">
      <c r="B16" s="189" t="s">
        <v>129</v>
      </c>
      <c r="C16" s="182"/>
      <c r="D16" s="182"/>
      <c r="E16" s="182"/>
      <c r="F16" s="182"/>
      <c r="G16" s="118">
        <v>8290.2999999999993</v>
      </c>
      <c r="H16" s="118">
        <v>5236.21</v>
      </c>
      <c r="I16" s="118">
        <v>5236.21</v>
      </c>
      <c r="J16" s="126">
        <v>13033.4</v>
      </c>
      <c r="K16" s="118">
        <f t="shared" si="0"/>
        <v>157.21264610448355</v>
      </c>
      <c r="L16" s="118">
        <f t="shared" si="1"/>
        <v>248.90903917146181</v>
      </c>
    </row>
    <row r="17" spans="2:12" ht="18" x14ac:dyDescent="0.25">
      <c r="B17" s="106"/>
      <c r="C17" s="112"/>
      <c r="D17" s="112"/>
      <c r="E17" s="112"/>
      <c r="F17" s="112"/>
      <c r="G17" s="112"/>
      <c r="H17" s="112"/>
      <c r="I17" s="124"/>
      <c r="J17" s="124"/>
      <c r="K17" s="124"/>
      <c r="L17" s="124"/>
    </row>
    <row r="18" spans="2:12" ht="18" x14ac:dyDescent="0.25">
      <c r="B18" s="174" t="s">
        <v>130</v>
      </c>
      <c r="C18" s="174"/>
      <c r="D18" s="174"/>
      <c r="E18" s="174"/>
      <c r="F18" s="174"/>
      <c r="G18" s="112"/>
      <c r="H18" s="112"/>
      <c r="I18" s="124"/>
      <c r="J18" s="124"/>
      <c r="K18" s="124"/>
      <c r="L18" s="124"/>
    </row>
    <row r="19" spans="2:12" ht="51" x14ac:dyDescent="0.25">
      <c r="B19" s="176" t="s">
        <v>3</v>
      </c>
      <c r="C19" s="177"/>
      <c r="D19" s="177"/>
      <c r="E19" s="177"/>
      <c r="F19" s="178"/>
      <c r="G19" s="115" t="s">
        <v>4</v>
      </c>
      <c r="H19" s="122" t="s">
        <v>5</v>
      </c>
      <c r="I19" s="122" t="s">
        <v>6</v>
      </c>
      <c r="J19" s="115" t="s">
        <v>135</v>
      </c>
      <c r="K19" s="122" t="s">
        <v>7</v>
      </c>
      <c r="L19" s="122" t="s">
        <v>8</v>
      </c>
    </row>
    <row r="20" spans="2:12" x14ac:dyDescent="0.25">
      <c r="B20" s="179">
        <v>1</v>
      </c>
      <c r="C20" s="179"/>
      <c r="D20" s="179"/>
      <c r="E20" s="179"/>
      <c r="F20" s="180"/>
      <c r="G20" s="116">
        <v>2</v>
      </c>
      <c r="H20" s="123">
        <v>3</v>
      </c>
      <c r="I20" s="123">
        <v>4</v>
      </c>
      <c r="J20" s="123">
        <v>5</v>
      </c>
      <c r="K20" s="123" t="s">
        <v>9</v>
      </c>
      <c r="L20" s="123" t="s">
        <v>10</v>
      </c>
    </row>
    <row r="21" spans="2:12" ht="27.75" customHeight="1" x14ac:dyDescent="0.25">
      <c r="B21" s="184" t="s">
        <v>131</v>
      </c>
      <c r="C21" s="190"/>
      <c r="D21" s="190"/>
      <c r="E21" s="190"/>
      <c r="F21" s="191"/>
      <c r="G21" s="119"/>
      <c r="H21" s="119"/>
      <c r="I21" s="119"/>
      <c r="J21" s="119"/>
      <c r="K21" s="119"/>
      <c r="L21" s="119"/>
    </row>
    <row r="22" spans="2:12" ht="27" customHeight="1" x14ac:dyDescent="0.25">
      <c r="B22" s="184" t="s">
        <v>130</v>
      </c>
      <c r="C22" s="185"/>
      <c r="D22" s="185"/>
      <c r="E22" s="185"/>
      <c r="F22" s="185"/>
      <c r="G22" s="119"/>
      <c r="H22" s="119"/>
      <c r="I22" s="119"/>
      <c r="J22" s="119"/>
      <c r="K22" s="119"/>
      <c r="L22" s="119"/>
    </row>
    <row r="23" spans="2:12" ht="30.75" customHeight="1" x14ac:dyDescent="0.25">
      <c r="B23" s="192" t="s">
        <v>132</v>
      </c>
      <c r="C23" s="193"/>
      <c r="D23" s="193"/>
      <c r="E23" s="193"/>
      <c r="F23" s="194"/>
      <c r="G23" s="120"/>
      <c r="H23" s="120"/>
      <c r="I23" s="120"/>
      <c r="J23" s="120"/>
      <c r="K23" s="120"/>
      <c r="L23" s="120"/>
    </row>
    <row r="24" spans="2:12" ht="28.5" customHeight="1" x14ac:dyDescent="0.25">
      <c r="B24" s="192" t="s">
        <v>133</v>
      </c>
      <c r="C24" s="193"/>
      <c r="D24" s="193"/>
      <c r="E24" s="193"/>
      <c r="F24" s="194"/>
      <c r="G24" s="120"/>
      <c r="H24" s="120"/>
      <c r="I24" s="120"/>
      <c r="J24" s="120"/>
      <c r="K24" s="120"/>
      <c r="L24" s="120"/>
    </row>
    <row r="25" spans="2:12" ht="24.75" customHeight="1" x14ac:dyDescent="0.25">
      <c r="B25" s="189" t="s">
        <v>134</v>
      </c>
      <c r="C25" s="182"/>
      <c r="D25" s="182"/>
      <c r="E25" s="182"/>
      <c r="F25" s="182"/>
      <c r="G25" s="120"/>
      <c r="H25" s="120"/>
      <c r="I25" s="120"/>
      <c r="J25" s="120"/>
      <c r="K25" s="120"/>
      <c r="L25" s="120"/>
    </row>
    <row r="26" spans="2:12" ht="15.75" x14ac:dyDescent="0.25">
      <c r="B26" s="109"/>
      <c r="C26" s="113"/>
      <c r="D26" s="113"/>
      <c r="E26" s="113"/>
      <c r="F26" s="113"/>
      <c r="G26" s="121"/>
      <c r="H26" s="121"/>
      <c r="I26" s="121"/>
      <c r="J26" s="121"/>
      <c r="K26" s="121"/>
    </row>
    <row r="27" spans="2:12" x14ac:dyDescent="0.25">
      <c r="B27" s="110" t="s">
        <v>155</v>
      </c>
      <c r="G27" t="s">
        <v>74</v>
      </c>
      <c r="J27" t="s">
        <v>75</v>
      </c>
    </row>
    <row r="28" spans="2:12" x14ac:dyDescent="0.25">
      <c r="B28" s="110" t="s">
        <v>157</v>
      </c>
    </row>
    <row r="29" spans="2:12" x14ac:dyDescent="0.25">
      <c r="B29" s="110" t="s">
        <v>156</v>
      </c>
    </row>
  </sheetData>
  <mergeCells count="21">
    <mergeCell ref="B25:F25"/>
    <mergeCell ref="B19:F19"/>
    <mergeCell ref="B20:F20"/>
    <mergeCell ref="B21:F21"/>
    <mergeCell ref="B22:F22"/>
    <mergeCell ref="B23:F23"/>
    <mergeCell ref="B24:F24"/>
    <mergeCell ref="B18:F18"/>
    <mergeCell ref="B1:L1"/>
    <mergeCell ref="B3:L3"/>
    <mergeCell ref="B4:D4"/>
    <mergeCell ref="B5:L5"/>
    <mergeCell ref="B7:F7"/>
    <mergeCell ref="B8:F8"/>
    <mergeCell ref="B9:F9"/>
    <mergeCell ref="B10:F10"/>
    <mergeCell ref="B11:F11"/>
    <mergeCell ref="B12:F12"/>
    <mergeCell ref="B14:F14"/>
    <mergeCell ref="B15:F15"/>
    <mergeCell ref="B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I. OPĆI DIO</vt:lpstr>
      <vt:lpstr>II. POSEBNI DIO</vt:lpstr>
      <vt:lpstr>Rashodi i prihodi prema izvoru</vt:lpstr>
      <vt:lpstr>Račun fin prema izvorima f</vt:lpstr>
      <vt:lpstr>SAŽETAK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UD-RACUN</dc:creator>
  <cp:lastModifiedBy>Paulina</cp:lastModifiedBy>
  <cp:lastPrinted>2024-03-21T07:52:06Z</cp:lastPrinted>
  <dcterms:created xsi:type="dcterms:W3CDTF">2023-09-18T07:06:32Z</dcterms:created>
  <dcterms:modified xsi:type="dcterms:W3CDTF">2024-03-21T08:21:18Z</dcterms:modified>
</cp:coreProperties>
</file>