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 DOMA\"/>
    </mc:Choice>
  </mc:AlternateContent>
  <workbookProtection workbookPassword="DFED" lockStructure="1" lockWindows="1"/>
  <bookViews>
    <workbookView xWindow="0" yWindow="0" windowWidth="28800" windowHeight="12330"/>
  </bookViews>
  <sheets>
    <sheet name="PLAN NABAVE 2019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9" i="1" l="1"/>
  <c r="F247" i="1"/>
  <c r="F244" i="1"/>
  <c r="F232" i="1"/>
  <c r="F228" i="1"/>
  <c r="F222" i="1"/>
  <c r="F216" i="1"/>
  <c r="F207" i="1"/>
  <c r="F204" i="1"/>
  <c r="F196" i="1"/>
  <c r="F192" i="1"/>
  <c r="F185" i="1"/>
  <c r="F181" i="1"/>
  <c r="F178" i="1"/>
  <c r="F173" i="1"/>
  <c r="F166" i="1"/>
  <c r="F161" i="1"/>
  <c r="F154" i="1"/>
  <c r="F150" i="1"/>
  <c r="F143" i="1"/>
  <c r="F138" i="1"/>
  <c r="F133" i="1"/>
  <c r="F125" i="1"/>
  <c r="F116" i="1"/>
  <c r="F110" i="1"/>
  <c r="F107" i="1"/>
  <c r="F100" i="1"/>
  <c r="F94" i="1"/>
  <c r="F86" i="1"/>
  <c r="F55" i="1"/>
  <c r="F46" i="1"/>
  <c r="F41" i="1"/>
  <c r="F30" i="1"/>
  <c r="F26" i="1"/>
  <c r="F23" i="1"/>
  <c r="E125" i="1" l="1"/>
  <c r="E88" i="1"/>
  <c r="E46" i="1" l="1"/>
  <c r="E110" i="1" l="1"/>
  <c r="E247" i="1"/>
  <c r="E244" i="1"/>
  <c r="E192" i="1"/>
  <c r="E185" i="1"/>
  <c r="E181" i="1"/>
  <c r="E26" i="1" l="1"/>
  <c r="E23" i="1"/>
  <c r="E228" i="1" l="1"/>
  <c r="E178" i="1" l="1"/>
  <c r="E237" i="1" l="1"/>
  <c r="E232" i="1"/>
  <c r="E222" i="1"/>
  <c r="E216" i="1"/>
  <c r="E207" i="1"/>
  <c r="E204" i="1"/>
  <c r="E196" i="1"/>
  <c r="E173" i="1"/>
  <c r="E166" i="1"/>
  <c r="E161" i="1"/>
  <c r="E154" i="1"/>
  <c r="E150" i="1"/>
  <c r="E143" i="1"/>
  <c r="E138" i="1"/>
  <c r="E133" i="1"/>
  <c r="E116" i="1"/>
  <c r="E107" i="1"/>
  <c r="E100" i="1"/>
  <c r="E94" i="1"/>
  <c r="E86" i="1"/>
  <c r="E55" i="1"/>
  <c r="E41" i="1"/>
  <c r="E34" i="1"/>
  <c r="E30" i="1"/>
  <c r="E249" i="1" l="1"/>
</calcChain>
</file>

<file path=xl/sharedStrings.xml><?xml version="1.0" encoding="utf-8"?>
<sst xmlns="http://schemas.openxmlformats.org/spreadsheetml/2006/main" count="346" uniqueCount="212">
  <si>
    <t>REPUBLIKA HRVATSKA</t>
  </si>
  <si>
    <t>ZAGRERBAČKA ŽUPANIJA</t>
  </si>
  <si>
    <t>UČENIČKI DOM IVANIĆ GRAD</t>
  </si>
  <si>
    <t>Tel:            01 / 2888096 ; 2888097 ; 2888098</t>
  </si>
  <si>
    <t>Fax :</t>
  </si>
  <si>
    <t xml:space="preserve"> 01 / 2888099</t>
  </si>
  <si>
    <t>Web:</t>
  </si>
  <si>
    <t xml:space="preserve"> www.dom-ucenicki-ivanic-grad.skole.hr</t>
  </si>
  <si>
    <t>Na temelju članka 20.stavka 1. ZAKONA O JAVNOJ NABAVI  NN  90 / 11. ; 83/13.; 143/13. ; 13/14.</t>
  </si>
  <si>
    <t>poz.</t>
  </si>
  <si>
    <t>konto</t>
  </si>
  <si>
    <t>predmet nabave</t>
  </si>
  <si>
    <t>procijena vrijednost bez PDV-a</t>
  </si>
  <si>
    <t>postupak</t>
  </si>
  <si>
    <t>SLUŽBENA PUTOVANJA</t>
  </si>
  <si>
    <t>dnevnice za službeni put u zemlji</t>
  </si>
  <si>
    <t>naknada za smještaj na službenom putu</t>
  </si>
  <si>
    <t>naknada za prijevoz na službenom putu</t>
  </si>
  <si>
    <t>NAKNADE ZA PRIJEVOZ S POSLA I NA POSAO</t>
  </si>
  <si>
    <t>prijevoz s posla i na posao</t>
  </si>
  <si>
    <t>STRUČNO USAVRŠAVANJE ZAPOSLENIKA</t>
  </si>
  <si>
    <t>seminari, savjetovanja,simpoziji</t>
  </si>
  <si>
    <t>JEDNOSTAVNA</t>
  </si>
  <si>
    <t>tečajevi i stručni ispiti</t>
  </si>
  <si>
    <t>OSTALE NAKNADE ZAPOSLENIMA</t>
  </si>
  <si>
    <t>naknada za korištenje privatnog auta u službene svrhe</t>
  </si>
  <si>
    <t>ostale naknade zaposlenima</t>
  </si>
  <si>
    <t>RASHODI ZA MATERIJAL I ENENRGIJU</t>
  </si>
  <si>
    <t>UREDSKI MATERIJAL</t>
  </si>
  <si>
    <t>uredski i školski pribor</t>
  </si>
  <si>
    <t>registratori i ostale uredske potrepštine</t>
  </si>
  <si>
    <t>papir za fotokopiranje</t>
  </si>
  <si>
    <t>potrošni materijal za računala i pisače</t>
  </si>
  <si>
    <t>LITERATURA</t>
  </si>
  <si>
    <t>dnevne novine</t>
  </si>
  <si>
    <t>priručnici</t>
  </si>
  <si>
    <t>stručni časopisi</t>
  </si>
  <si>
    <t>MATERIJAL I SREDSTVA ZA ČIŠĆENJE</t>
  </si>
  <si>
    <t>deterdženti za rublje</t>
  </si>
  <si>
    <t>sredstva za čišćenje</t>
  </si>
  <si>
    <t>toaletni papir i ostala papirna galanterija</t>
  </si>
  <si>
    <t>materijal za higijenske potrebe i njegu</t>
  </si>
  <si>
    <t>ostali materijal za potrebe redovnog poslovanja</t>
  </si>
  <si>
    <t>lijekovi</t>
  </si>
  <si>
    <t>MATERIJAL I SIROVINE</t>
  </si>
  <si>
    <t>NAMIRNICE ZA KUHINJU</t>
  </si>
  <si>
    <t>krumpir i sušeno povrće</t>
  </si>
  <si>
    <t>povrće</t>
  </si>
  <si>
    <t>voće</t>
  </si>
  <si>
    <t>jaja</t>
  </si>
  <si>
    <t>goveđe i teleće meso</t>
  </si>
  <si>
    <t>perad</t>
  </si>
  <si>
    <t>svinjetina</t>
  </si>
  <si>
    <t>zamrznuta riba</t>
  </si>
  <si>
    <t>panirana riba i riba u konzervi</t>
  </si>
  <si>
    <t>proizvodi od krumpira</t>
  </si>
  <si>
    <t>prerađeno povrće</t>
  </si>
  <si>
    <t>prerađeno voće</t>
  </si>
  <si>
    <t>životinjska ili biljna ulja</t>
  </si>
  <si>
    <t>mlijeko i mliječni proizvodi</t>
  </si>
  <si>
    <t>sladoled</t>
  </si>
  <si>
    <t>mlinarski proizvodi</t>
  </si>
  <si>
    <t>krušni proizvodi</t>
  </si>
  <si>
    <t>šećer</t>
  </si>
  <si>
    <t>proizvodi od šećera-slastice</t>
  </si>
  <si>
    <t>brašno i tjestenina</t>
  </si>
  <si>
    <t>kava čaj i srodni proizvodi</t>
  </si>
  <si>
    <t>začini i začinska sredstva</t>
  </si>
  <si>
    <t>juhe i ragu juhe</t>
  </si>
  <si>
    <t>voćni sokovi,napitci</t>
  </si>
  <si>
    <t>proizvodi od zrna žitarica-riža</t>
  </si>
  <si>
    <t>ENERGIJA</t>
  </si>
  <si>
    <t>električna energija-opskrba</t>
  </si>
  <si>
    <t>JAVNI NATJEČAJ</t>
  </si>
  <si>
    <t>plin</t>
  </si>
  <si>
    <t>motorni benzin i dizel gorivo</t>
  </si>
  <si>
    <t>MATERIJAL I DIJELOVI ZA TEKUĆE I INVEST. ODR.</t>
  </si>
  <si>
    <t>materijal za tek. i invest. održav. građ. objekata</t>
  </si>
  <si>
    <t>materijal za tek. i invest. održ. postroj. i opreme</t>
  </si>
  <si>
    <t>naterijal i dijel.za odr.transportnih sredstava i mal.polj.str.</t>
  </si>
  <si>
    <t>ostali materijal za tek.i inv. Održavanje</t>
  </si>
  <si>
    <t>SITNI INVENTAR I AUTOGUME</t>
  </si>
  <si>
    <t>oprema-jedaći pribor</t>
  </si>
  <si>
    <t>sportski rekviziti</t>
  </si>
  <si>
    <t>posteljno rublje</t>
  </si>
  <si>
    <t>ostali sitni inventar</t>
  </si>
  <si>
    <t>autogume</t>
  </si>
  <si>
    <t>SLUŽBENA,RADNA I ZAŠTITNA ODJEĆA I OBUĆA</t>
  </si>
  <si>
    <t>radna i zaštitna odjeća i obuća</t>
  </si>
  <si>
    <t>USLUGE TELEFONA , POŠTE I PRIJEVOZA</t>
  </si>
  <si>
    <t>usluge telefona,telefaxa</t>
  </si>
  <si>
    <t>usluge interneta</t>
  </si>
  <si>
    <t>poštarine</t>
  </si>
  <si>
    <t>ostale usluge za komunikaciju i prijevoz</t>
  </si>
  <si>
    <t>USLUGE TEKUĆEG I INVESTICIJ. ODRŽAVANJA</t>
  </si>
  <si>
    <t>usluge tek. I ivest. održavanja građev. objekata</t>
  </si>
  <si>
    <t>staklarske usluge</t>
  </si>
  <si>
    <t>usluge ispitivanja i sigurnosti</t>
  </si>
  <si>
    <t>elektrousluge</t>
  </si>
  <si>
    <t>vodoinstalaterske usluge</t>
  </si>
  <si>
    <t>soboslikarsko-ličilačke usluge</t>
  </si>
  <si>
    <t>usluge tek. I ivest. održavanja postrojenja i opreme</t>
  </si>
  <si>
    <t>održavanje kotlovnice</t>
  </si>
  <si>
    <t>usluge ispitivanje opreme i oruđa za rad</t>
  </si>
  <si>
    <t>održavanje kuhinjske opreme</t>
  </si>
  <si>
    <t>održavanje opreme u praonici</t>
  </si>
  <si>
    <t>održavanje ostale opreme ( hardware,software,uredska oprema</t>
  </si>
  <si>
    <t>održavanje postrojenja i opreme</t>
  </si>
  <si>
    <t>usluge tek. i invest. održavanja prijev. sredstava</t>
  </si>
  <si>
    <t>održavanje prijevoznog sredstva</t>
  </si>
  <si>
    <t>održavanje malih poljoprivrednih strojeva</t>
  </si>
  <si>
    <t>USLUGE PROMIDŽBE I INFORMIRANJA</t>
  </si>
  <si>
    <t>elektronski mediji</t>
  </si>
  <si>
    <t>tisak</t>
  </si>
  <si>
    <t>ostale usluge promidžbe i informiranja</t>
  </si>
  <si>
    <t>KOMUNALNE USLUGE</t>
  </si>
  <si>
    <t>opskrba vodom</t>
  </si>
  <si>
    <t>iznošenje i odvoz smeća</t>
  </si>
  <si>
    <t>deratizacija i dezinsekcija</t>
  </si>
  <si>
    <t>dimnja čarske i ekološke usluge</t>
  </si>
  <si>
    <t>ostale komunalne usluge</t>
  </si>
  <si>
    <t>ZDRAVSTVENE I VETERINARSKE USLUGE</t>
  </si>
  <si>
    <t>obvezni i preventivni zdravstveni pregledi</t>
  </si>
  <si>
    <t>ostale zdravstvene usluge</t>
  </si>
  <si>
    <t>INTELEKTUALNE I OSOBNE USLUGE</t>
  </si>
  <si>
    <t>ugovori o djelu</t>
  </si>
  <si>
    <t>usluge odvjetnika i pravno savjetovanje</t>
  </si>
  <si>
    <t>usluge vještačenja</t>
  </si>
  <si>
    <t>usluge agencija,student servisa</t>
  </si>
  <si>
    <t>ostale intelektualne usluge</t>
  </si>
  <si>
    <t>RAČUANLNE USLUGE</t>
  </si>
  <si>
    <t>usluge ažuriranja računalnih baza</t>
  </si>
  <si>
    <t>usluge razvoja software-a</t>
  </si>
  <si>
    <t>ostale računalne usluge</t>
  </si>
  <si>
    <t>OSTALE USLUGE</t>
  </si>
  <si>
    <t>grafičke i tiskarske usluge</t>
  </si>
  <si>
    <t>film i izrada fotografija</t>
  </si>
  <si>
    <t>usluge pri registraciji prijevoznih sredstava</t>
  </si>
  <si>
    <t>usluge čišćenja,pranja i slično</t>
  </si>
  <si>
    <t>ostale nespomenute usluge</t>
  </si>
  <si>
    <t>PREMIJE OSIGURANJA</t>
  </si>
  <si>
    <t>premije osiguranja prijevoznih sredstava</t>
  </si>
  <si>
    <t>premije osiguranja ostale imovine</t>
  </si>
  <si>
    <t>premije osiguranja djelatnika i učenika</t>
  </si>
  <si>
    <t>ČLANARINE</t>
  </si>
  <si>
    <t>tuzemne članarine</t>
  </si>
  <si>
    <t>PRISTOJBE I NAKNADE</t>
  </si>
  <si>
    <t>upravne i administrativne pristojbe</t>
  </si>
  <si>
    <t>sudske pristojbe</t>
  </si>
  <si>
    <t>javnobilježničke pristojbe</t>
  </si>
  <si>
    <t>ostale pristojbe</t>
  </si>
  <si>
    <t>OSTALI NESPOMENUTI RASHODI POSLOVANJA</t>
  </si>
  <si>
    <t>rashodi protokola ( vijenci,cvijeće,svijeće…)</t>
  </si>
  <si>
    <t>ostali nespomenuti rashodi poslovanja</t>
  </si>
  <si>
    <t>FINANCIJSKI RASHODI</t>
  </si>
  <si>
    <t>kamate za primljene zajmove</t>
  </si>
  <si>
    <t>kamate za primljene zajmove ( leasing )</t>
  </si>
  <si>
    <t>bankarske usluge i usluge platnog prometa</t>
  </si>
  <si>
    <t>usluge banaka</t>
  </si>
  <si>
    <t>usluge platnog prometa</t>
  </si>
  <si>
    <t>zatezne kamate</t>
  </si>
  <si>
    <t>zatezne kamate iz poslovnih odnosa</t>
  </si>
  <si>
    <t>RASHODI ZA NABAVU NEFINANCIJSKE IMOVINE</t>
  </si>
  <si>
    <t>nabava proizvedene dugotrajne imovine</t>
  </si>
  <si>
    <t>postrojenja i oprema</t>
  </si>
  <si>
    <t>uredska oprema i namještaj</t>
  </si>
  <si>
    <t>računala i računalna oprema</t>
  </si>
  <si>
    <t>uredski namještaj</t>
  </si>
  <si>
    <t>oprema za održavanje i zaštitu</t>
  </si>
  <si>
    <t>komunikacijska oprema</t>
  </si>
  <si>
    <t>radio i TV prijemnici</t>
  </si>
  <si>
    <t>telefoni i ostali komunikacijski uređaji</t>
  </si>
  <si>
    <t>telefonske i telegrafske centrale</t>
  </si>
  <si>
    <t>ostala komunikacijska oprema</t>
  </si>
  <si>
    <t>oprema za grijanje,ventilaciju i hlađenje</t>
  </si>
  <si>
    <t>oprema za održavanje prostorija</t>
  </si>
  <si>
    <t>oprema za protupožarnu zaštitu</t>
  </si>
  <si>
    <t>ostala oprema za održavanje i zaštitu</t>
  </si>
  <si>
    <t>sportska i glazbena oprema</t>
  </si>
  <si>
    <t>sportska oprema</t>
  </si>
  <si>
    <t>glazbeni instrumenti i oprema</t>
  </si>
  <si>
    <t>uređaji,strojevi i oprema</t>
  </si>
  <si>
    <t>uređaji</t>
  </si>
  <si>
    <t>strojevi</t>
  </si>
  <si>
    <t>oprema</t>
  </si>
  <si>
    <t>prijevozna sredstva u cestovnom prometu</t>
  </si>
  <si>
    <t>osobni automobil</t>
  </si>
  <si>
    <t>KNJIGE</t>
  </si>
  <si>
    <t>knjige</t>
  </si>
  <si>
    <t>Predsjednik Domskog odbora.</t>
  </si>
  <si>
    <t xml:space="preserve">            Ravnatelj:</t>
  </si>
  <si>
    <t>CPV</t>
  </si>
  <si>
    <t xml:space="preserve">ostale usluge </t>
  </si>
  <si>
    <t>Almir Alimanović,prof.</t>
  </si>
  <si>
    <t>E-mail :     paulina.vukic@skole.hr</t>
  </si>
  <si>
    <t>Ulica slobode 37,10310  IVANIĆ-GRAD</t>
  </si>
  <si>
    <t>REPREZENTACIJA</t>
  </si>
  <si>
    <t>reprezentacija</t>
  </si>
  <si>
    <t>DODATNA ULAGANJA NA GRAĐEVINSKIM OBJ.</t>
  </si>
  <si>
    <t>Dodatna ulaganja na građevinskim objektima</t>
  </si>
  <si>
    <t xml:space="preserve">            Snježana Belačić</t>
  </si>
  <si>
    <t>Klasa  : 400-06/23-01/1</t>
  </si>
  <si>
    <t>Urbroj  : 238-10-52-01-23-1</t>
  </si>
  <si>
    <t>vreće za smeće i materijal za čišćenje</t>
  </si>
  <si>
    <t>zamrznuti krumpir</t>
  </si>
  <si>
    <t>smrznuto voće i povrće</t>
  </si>
  <si>
    <t>konzervirani i prerađeni proizvodi od mesa</t>
  </si>
  <si>
    <t>građevinski radovi</t>
  </si>
  <si>
    <t>19.12.2023.</t>
  </si>
  <si>
    <t>Rebalans</t>
  </si>
  <si>
    <t>-</t>
  </si>
  <si>
    <t xml:space="preserve"> PLAN NABAVE ZA 2023.GODINU-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</si>
</sst>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43" fontId="1" fillId="0" borderId="0" xfId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1" xfId="1" applyFont="1" applyBorder="1" applyAlignment="1">
      <alignment horizontal="center" wrapText="1"/>
    </xf>
    <xf numFmtId="43" fontId="2" fillId="0" borderId="1" xfId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1" fillId="0" borderId="1" xfId="1" applyBorder="1"/>
    <xf numFmtId="0" fontId="2" fillId="0" borderId="1" xfId="0" applyFont="1" applyBorder="1"/>
    <xf numFmtId="0" fontId="2" fillId="0" borderId="3" xfId="0" applyFont="1" applyBorder="1" applyAlignment="1">
      <alignment horizontal="left"/>
    </xf>
    <xf numFmtId="43" fontId="2" fillId="0" borderId="1" xfId="1" applyFont="1" applyBorder="1"/>
    <xf numFmtId="0" fontId="4" fillId="0" borderId="1" xfId="0" applyFont="1" applyBorder="1"/>
    <xf numFmtId="43" fontId="4" fillId="0" borderId="1" xfId="1" applyFont="1" applyBorder="1"/>
    <xf numFmtId="0" fontId="4" fillId="0" borderId="4" xfId="0" applyFont="1" applyBorder="1"/>
    <xf numFmtId="0" fontId="0" fillId="0" borderId="5" xfId="0" applyBorder="1" applyAlignment="1">
      <alignment horizontal="center"/>
    </xf>
    <xf numFmtId="0" fontId="2" fillId="0" borderId="4" xfId="0" applyFont="1" applyFill="1" applyBorder="1"/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43" fontId="1" fillId="0" borderId="0" xfId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43" fontId="1" fillId="0" borderId="7" xfId="1" applyBorder="1"/>
    <xf numFmtId="0" fontId="0" fillId="0" borderId="0" xfId="0" applyBorder="1"/>
    <xf numFmtId="43" fontId="0" fillId="0" borderId="1" xfId="1" applyFont="1" applyBorder="1"/>
    <xf numFmtId="43" fontId="1" fillId="0" borderId="1" xfId="1" applyFont="1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43" fontId="5" fillId="0" borderId="6" xfId="1" applyFont="1" applyBorder="1"/>
    <xf numFmtId="0" fontId="0" fillId="0" borderId="2" xfId="0" applyBorder="1" applyAlignment="1">
      <alignment horizontal="center"/>
    </xf>
    <xf numFmtId="43" fontId="5" fillId="0" borderId="1" xfId="1" applyFont="1" applyBorder="1"/>
    <xf numFmtId="0" fontId="0" fillId="0" borderId="0" xfId="0" applyBorder="1" applyAlignment="1">
      <alignment horizontal="center"/>
    </xf>
    <xf numFmtId="43" fontId="1" fillId="0" borderId="1" xfId="1" applyBorder="1" applyAlignment="1">
      <alignment horizontal="right"/>
    </xf>
    <xf numFmtId="43" fontId="6" fillId="0" borderId="1" xfId="1" applyFont="1" applyBorder="1" applyAlignment="1">
      <alignment horizontal="right"/>
    </xf>
    <xf numFmtId="43" fontId="1" fillId="0" borderId="0" xfId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4" fontId="0" fillId="0" borderId="0" xfId="0" applyNumberFormat="1" applyFill="1" applyAlignment="1">
      <alignment wrapText="1"/>
    </xf>
    <xf numFmtId="0" fontId="4" fillId="0" borderId="0" xfId="0" applyFont="1" applyBorder="1"/>
    <xf numFmtId="0" fontId="5" fillId="0" borderId="1" xfId="0" applyFont="1" applyBorder="1"/>
    <xf numFmtId="43" fontId="0" fillId="0" borderId="0" xfId="1" applyFont="1" applyAlignment="1">
      <alignment horizontal="right"/>
    </xf>
    <xf numFmtId="43" fontId="1" fillId="0" borderId="0" xfId="1" applyBorder="1"/>
    <xf numFmtId="43" fontId="2" fillId="0" borderId="6" xfId="1" applyFont="1" applyBorder="1"/>
    <xf numFmtId="43" fontId="1" fillId="0" borderId="6" xfId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windowProtection="1" tabSelected="1" zoomScaleNormal="100" workbookViewId="0">
      <selection activeCell="F5" sqref="F5"/>
    </sheetView>
  </sheetViews>
  <sheetFormatPr defaultRowHeight="12.75" x14ac:dyDescent="0.2"/>
  <cols>
    <col min="1" max="1" width="9.5703125" style="24" customWidth="1"/>
    <col min="2" max="2" width="14.28515625" style="3" customWidth="1"/>
    <col min="3" max="3" width="47" customWidth="1"/>
    <col min="4" max="4" width="18.140625" customWidth="1"/>
    <col min="5" max="6" width="19.85546875" style="23" customWidth="1"/>
    <col min="7" max="7" width="22.42578125" style="3" customWidth="1"/>
    <col min="8" max="8" width="9.140625" customWidth="1"/>
  </cols>
  <sheetData>
    <row r="1" spans="1:7" x14ac:dyDescent="0.2">
      <c r="A1" s="1" t="s">
        <v>0</v>
      </c>
      <c r="B1" s="1"/>
      <c r="C1" s="1"/>
      <c r="D1" s="1"/>
      <c r="E1" s="2"/>
      <c r="F1" s="2"/>
    </row>
    <row r="2" spans="1:7" x14ac:dyDescent="0.2">
      <c r="A2" s="1" t="s">
        <v>1</v>
      </c>
      <c r="B2" s="1"/>
      <c r="C2" s="1"/>
      <c r="D2" s="1"/>
      <c r="E2" s="2"/>
      <c r="F2" s="2"/>
    </row>
    <row r="3" spans="1:7" x14ac:dyDescent="0.2">
      <c r="A3" s="1" t="s">
        <v>2</v>
      </c>
      <c r="B3" s="1"/>
      <c r="C3" s="1"/>
      <c r="D3" s="1"/>
      <c r="E3" s="2"/>
      <c r="F3" s="2"/>
    </row>
    <row r="4" spans="1:7" x14ac:dyDescent="0.2">
      <c r="A4" s="1" t="s">
        <v>195</v>
      </c>
      <c r="B4" s="1"/>
      <c r="C4" s="1"/>
      <c r="D4" s="1"/>
      <c r="E4" s="2"/>
      <c r="F4" s="2"/>
    </row>
    <row r="5" spans="1:7" x14ac:dyDescent="0.2">
      <c r="A5" s="1" t="s">
        <v>3</v>
      </c>
      <c r="B5" s="1"/>
      <c r="C5" s="1"/>
      <c r="D5" s="1"/>
      <c r="E5" s="2"/>
      <c r="F5" s="2"/>
    </row>
    <row r="6" spans="1:7" x14ac:dyDescent="0.2">
      <c r="A6" s="1" t="s">
        <v>4</v>
      </c>
      <c r="B6" s="1" t="s">
        <v>5</v>
      </c>
      <c r="C6" s="1"/>
      <c r="D6" s="1"/>
      <c r="E6" s="2"/>
      <c r="F6" s="2"/>
    </row>
    <row r="7" spans="1:7" x14ac:dyDescent="0.2">
      <c r="A7" s="1" t="s">
        <v>194</v>
      </c>
      <c r="B7" s="1"/>
      <c r="C7" s="1"/>
      <c r="D7" s="1"/>
      <c r="E7" s="2"/>
      <c r="F7" s="2"/>
    </row>
    <row r="8" spans="1:7" x14ac:dyDescent="0.2">
      <c r="A8" s="1" t="s">
        <v>6</v>
      </c>
      <c r="B8" s="1" t="s">
        <v>7</v>
      </c>
      <c r="C8" s="1"/>
      <c r="D8" s="1"/>
      <c r="E8" s="2"/>
      <c r="F8" s="2"/>
    </row>
    <row r="9" spans="1:7" x14ac:dyDescent="0.2">
      <c r="A9" s="1"/>
      <c r="B9" s="1"/>
      <c r="C9" s="1"/>
      <c r="D9" s="1"/>
      <c r="E9" s="2"/>
      <c r="F9" s="2"/>
    </row>
    <row r="10" spans="1:7" x14ac:dyDescent="0.2">
      <c r="A10" s="1" t="s">
        <v>8</v>
      </c>
      <c r="B10" s="1"/>
      <c r="C10" s="1"/>
      <c r="D10" s="1"/>
      <c r="E10" s="2"/>
      <c r="F10" s="2"/>
    </row>
    <row r="11" spans="1:7" x14ac:dyDescent="0.2">
      <c r="A11" s="1"/>
      <c r="B11" s="4"/>
      <c r="C11" s="4"/>
      <c r="D11" s="4"/>
      <c r="E11" s="2"/>
      <c r="F11" s="2"/>
    </row>
    <row r="12" spans="1:7" ht="26.25" x14ac:dyDescent="0.4">
      <c r="A12" s="1"/>
      <c r="B12" s="4"/>
      <c r="C12" s="5" t="s">
        <v>211</v>
      </c>
      <c r="D12" s="5"/>
      <c r="E12" s="2"/>
      <c r="F12" s="2"/>
    </row>
    <row r="13" spans="1:7" x14ac:dyDescent="0.2">
      <c r="A13" s="1"/>
      <c r="B13" s="4"/>
      <c r="C13" s="4"/>
      <c r="D13" s="4"/>
      <c r="E13" s="2"/>
      <c r="F13" s="2"/>
    </row>
    <row r="14" spans="1:7" x14ac:dyDescent="0.2">
      <c r="A14" s="1"/>
      <c r="B14" s="4"/>
      <c r="C14" s="4"/>
      <c r="D14" s="4"/>
      <c r="E14" s="2"/>
      <c r="F14" s="2"/>
    </row>
    <row r="15" spans="1:7" ht="25.5" customHeight="1" x14ac:dyDescent="0.2">
      <c r="A15" s="6" t="s">
        <v>9</v>
      </c>
      <c r="B15" s="6" t="s">
        <v>10</v>
      </c>
      <c r="C15" s="7" t="s">
        <v>11</v>
      </c>
      <c r="D15" s="7" t="s">
        <v>191</v>
      </c>
      <c r="E15" s="8" t="s">
        <v>209</v>
      </c>
      <c r="F15" s="8" t="s">
        <v>12</v>
      </c>
      <c r="G15" s="6" t="s">
        <v>13</v>
      </c>
    </row>
    <row r="16" spans="1:7" x14ac:dyDescent="0.2">
      <c r="A16" s="6"/>
      <c r="B16" s="6"/>
      <c r="C16" s="10"/>
      <c r="D16" s="10"/>
      <c r="E16" s="9"/>
      <c r="F16" s="9"/>
      <c r="G16" s="6"/>
    </row>
    <row r="17" spans="1:7" x14ac:dyDescent="0.2">
      <c r="A17" s="6"/>
      <c r="B17" s="11"/>
      <c r="C17" s="10"/>
      <c r="D17" s="10"/>
      <c r="E17" s="12"/>
      <c r="F17" s="12"/>
      <c r="G17" s="11"/>
    </row>
    <row r="18" spans="1:7" x14ac:dyDescent="0.2">
      <c r="A18" s="6"/>
      <c r="B18" s="11"/>
      <c r="C18" s="13"/>
      <c r="D18" s="13"/>
      <c r="E18" s="12"/>
      <c r="F18" s="12"/>
      <c r="G18" s="11"/>
    </row>
    <row r="19" spans="1:7" x14ac:dyDescent="0.2">
      <c r="A19" s="6">
        <v>3211</v>
      </c>
      <c r="C19" s="14" t="s">
        <v>14</v>
      </c>
      <c r="D19" s="14"/>
      <c r="E19" s="12"/>
      <c r="F19" s="12"/>
      <c r="G19" s="11"/>
    </row>
    <row r="20" spans="1:7" x14ac:dyDescent="0.2">
      <c r="A20" s="6"/>
      <c r="B20" s="11">
        <v>32111</v>
      </c>
      <c r="C20" s="16" t="s">
        <v>15</v>
      </c>
      <c r="D20" s="16"/>
      <c r="E20" s="12">
        <v>3336.87</v>
      </c>
      <c r="F20" s="12">
        <v>394.51</v>
      </c>
      <c r="G20" s="11" t="s">
        <v>22</v>
      </c>
    </row>
    <row r="21" spans="1:7" x14ac:dyDescent="0.2">
      <c r="A21" s="6"/>
      <c r="B21" s="11">
        <v>32113</v>
      </c>
      <c r="C21" s="16" t="s">
        <v>16</v>
      </c>
      <c r="D21" s="16"/>
      <c r="E21" s="12">
        <v>832.28</v>
      </c>
      <c r="F21" s="12">
        <v>550</v>
      </c>
      <c r="G21" s="11" t="s">
        <v>22</v>
      </c>
    </row>
    <row r="22" spans="1:7" x14ac:dyDescent="0.2">
      <c r="A22" s="6"/>
      <c r="B22" s="11">
        <v>32115</v>
      </c>
      <c r="C22" s="16" t="s">
        <v>17</v>
      </c>
      <c r="D22" s="16"/>
      <c r="E22" s="12">
        <v>2292.4499999999998</v>
      </c>
      <c r="F22" s="12">
        <v>250</v>
      </c>
      <c r="G22" s="11" t="s">
        <v>22</v>
      </c>
    </row>
    <row r="23" spans="1:7" x14ac:dyDescent="0.2">
      <c r="A23" s="6"/>
      <c r="B23" s="11"/>
      <c r="C23" s="16"/>
      <c r="D23" s="16"/>
      <c r="E23" s="15">
        <f>SUM(E20:E22)</f>
        <v>6461.5999999999995</v>
      </c>
      <c r="F23" s="15">
        <f>SUM(F20:F22)</f>
        <v>1194.51</v>
      </c>
      <c r="G23" s="11"/>
    </row>
    <row r="24" spans="1:7" x14ac:dyDescent="0.2">
      <c r="A24" s="6">
        <v>3212</v>
      </c>
      <c r="B24" s="11"/>
      <c r="C24" s="13" t="s">
        <v>18</v>
      </c>
      <c r="D24" s="13"/>
      <c r="E24" s="12"/>
      <c r="F24" s="12"/>
      <c r="G24" s="11"/>
    </row>
    <row r="25" spans="1:7" x14ac:dyDescent="0.2">
      <c r="A25" s="6"/>
      <c r="B25" s="11">
        <v>32121</v>
      </c>
      <c r="C25" s="16" t="s">
        <v>19</v>
      </c>
      <c r="D25" s="16"/>
      <c r="E25" s="12">
        <v>9042.3799999999992</v>
      </c>
      <c r="F25" s="12">
        <v>8626.9699999999993</v>
      </c>
      <c r="G25" s="11" t="s">
        <v>22</v>
      </c>
    </row>
    <row r="26" spans="1:7" x14ac:dyDescent="0.2">
      <c r="A26" s="6"/>
      <c r="B26" s="11"/>
      <c r="C26" s="16"/>
      <c r="D26" s="16"/>
      <c r="E26" s="15">
        <f>SUM(E25)</f>
        <v>9042.3799999999992</v>
      </c>
      <c r="F26" s="15">
        <f>SUM(F25)</f>
        <v>8626.9699999999993</v>
      </c>
      <c r="G26" s="11"/>
    </row>
    <row r="27" spans="1:7" x14ac:dyDescent="0.2">
      <c r="A27" s="6">
        <v>3213</v>
      </c>
      <c r="B27" s="11"/>
      <c r="C27" s="13" t="s">
        <v>20</v>
      </c>
      <c r="D27" s="13"/>
      <c r="E27" s="17"/>
      <c r="F27" s="17"/>
      <c r="G27" s="11"/>
    </row>
    <row r="28" spans="1:7" x14ac:dyDescent="0.2">
      <c r="A28" s="6"/>
      <c r="B28" s="11">
        <v>32131</v>
      </c>
      <c r="C28" s="16" t="s">
        <v>21</v>
      </c>
      <c r="D28" s="16"/>
      <c r="E28" s="17">
        <v>400</v>
      </c>
      <c r="F28" s="17">
        <v>597.26</v>
      </c>
      <c r="G28" s="11" t="s">
        <v>22</v>
      </c>
    </row>
    <row r="29" spans="1:7" x14ac:dyDescent="0.2">
      <c r="A29" s="7"/>
      <c r="B29" s="11">
        <v>32132</v>
      </c>
      <c r="C29" s="16" t="s">
        <v>23</v>
      </c>
      <c r="D29" s="16"/>
      <c r="E29" s="17">
        <v>237.07</v>
      </c>
      <c r="F29" s="17">
        <v>0</v>
      </c>
      <c r="G29" s="11" t="s">
        <v>22</v>
      </c>
    </row>
    <row r="30" spans="1:7" x14ac:dyDescent="0.2">
      <c r="A30" s="7"/>
      <c r="B30" s="11"/>
      <c r="C30" s="18"/>
      <c r="D30" s="18"/>
      <c r="E30" s="15">
        <f>SUM(E28:E29)</f>
        <v>637.06999999999994</v>
      </c>
      <c r="F30" s="15">
        <f>SUM(F28:F29)</f>
        <v>597.26</v>
      </c>
      <c r="G30" s="11"/>
    </row>
    <row r="31" spans="1:7" ht="13.5" thickBot="1" x14ac:dyDescent="0.25">
      <c r="A31" s="7">
        <v>3214</v>
      </c>
      <c r="B31" s="19"/>
      <c r="C31" s="20" t="s">
        <v>24</v>
      </c>
      <c r="D31" s="20"/>
      <c r="E31" s="12"/>
      <c r="F31" s="12"/>
      <c r="G31" s="11"/>
    </row>
    <row r="32" spans="1:7" x14ac:dyDescent="0.2">
      <c r="A32" s="6"/>
      <c r="B32" s="21">
        <v>32141</v>
      </c>
      <c r="C32" s="16" t="s">
        <v>25</v>
      </c>
      <c r="D32" s="16"/>
      <c r="E32" s="12">
        <v>0</v>
      </c>
      <c r="F32" s="12">
        <v>0</v>
      </c>
      <c r="G32" s="11"/>
    </row>
    <row r="33" spans="1:7" x14ac:dyDescent="0.2">
      <c r="A33" s="6"/>
      <c r="B33" s="11">
        <v>32149</v>
      </c>
      <c r="C33" s="16" t="s">
        <v>26</v>
      </c>
      <c r="D33" s="16"/>
      <c r="E33" s="12">
        <v>0</v>
      </c>
      <c r="F33" s="12">
        <v>0</v>
      </c>
      <c r="G33" s="11"/>
    </row>
    <row r="34" spans="1:7" x14ac:dyDescent="0.2">
      <c r="A34" s="6"/>
      <c r="B34" s="11"/>
      <c r="C34" s="16"/>
      <c r="D34" s="16"/>
      <c r="E34" s="15">
        <f>SUM(E32:E33)</f>
        <v>0</v>
      </c>
      <c r="F34" s="15">
        <v>0</v>
      </c>
      <c r="G34" s="11"/>
    </row>
    <row r="35" spans="1:7" x14ac:dyDescent="0.2">
      <c r="A35" s="6">
        <v>322</v>
      </c>
      <c r="B35" s="11"/>
      <c r="C35" s="22" t="s">
        <v>27</v>
      </c>
      <c r="D35" s="22"/>
      <c r="E35" s="36"/>
      <c r="F35" s="36"/>
      <c r="G35" s="11"/>
    </row>
    <row r="36" spans="1:7" x14ac:dyDescent="0.2">
      <c r="A36" s="6">
        <v>3221</v>
      </c>
      <c r="C36" s="13" t="s">
        <v>28</v>
      </c>
      <c r="D36" s="13"/>
      <c r="E36" s="12"/>
      <c r="F36" s="12"/>
      <c r="G36" s="11"/>
    </row>
    <row r="37" spans="1:7" x14ac:dyDescent="0.2">
      <c r="A37" s="6"/>
      <c r="B37" s="11">
        <v>32211</v>
      </c>
      <c r="C37" s="10" t="s">
        <v>29</v>
      </c>
      <c r="D37" s="10"/>
      <c r="E37" s="12">
        <v>1225.3599999999999</v>
      </c>
      <c r="F37" s="12">
        <v>889.24</v>
      </c>
      <c r="G37" s="11" t="s">
        <v>22</v>
      </c>
    </row>
    <row r="38" spans="1:7" x14ac:dyDescent="0.2">
      <c r="A38" s="6"/>
      <c r="B38" s="11">
        <v>32211</v>
      </c>
      <c r="C38" s="10" t="s">
        <v>30</v>
      </c>
      <c r="D38" s="10"/>
      <c r="E38" s="12">
        <v>190.6</v>
      </c>
      <c r="F38" s="12">
        <v>132.72</v>
      </c>
      <c r="G38" s="11" t="s">
        <v>22</v>
      </c>
    </row>
    <row r="39" spans="1:7" x14ac:dyDescent="0.2">
      <c r="A39" s="6"/>
      <c r="B39" s="11">
        <v>32211</v>
      </c>
      <c r="C39" s="10" t="s">
        <v>31</v>
      </c>
      <c r="D39" s="10"/>
      <c r="E39" s="12">
        <v>528.09</v>
      </c>
      <c r="F39" s="12">
        <v>267.57</v>
      </c>
      <c r="G39" s="11" t="s">
        <v>22</v>
      </c>
    </row>
    <row r="40" spans="1:7" x14ac:dyDescent="0.2">
      <c r="A40" s="6"/>
      <c r="B40" s="11">
        <v>32211</v>
      </c>
      <c r="C40" s="10" t="s">
        <v>32</v>
      </c>
      <c r="D40" s="10"/>
      <c r="E40" s="12">
        <v>817.27</v>
      </c>
      <c r="F40" s="12">
        <v>550</v>
      </c>
      <c r="G40" s="11" t="s">
        <v>22</v>
      </c>
    </row>
    <row r="41" spans="1:7" x14ac:dyDescent="0.2">
      <c r="A41" s="6"/>
      <c r="B41" s="11"/>
      <c r="C41" s="10"/>
      <c r="D41" s="10"/>
      <c r="E41" s="15">
        <f>SUM(E37:E40)</f>
        <v>2761.3199999999997</v>
      </c>
      <c r="F41" s="15">
        <f>SUM(F37:F40)</f>
        <v>1839.53</v>
      </c>
      <c r="G41" s="11"/>
    </row>
    <row r="42" spans="1:7" x14ac:dyDescent="0.2">
      <c r="A42" s="6">
        <v>3221</v>
      </c>
      <c r="B42" s="11"/>
      <c r="C42" s="13" t="s">
        <v>33</v>
      </c>
      <c r="D42" s="13"/>
      <c r="E42" s="12"/>
      <c r="F42" s="12"/>
      <c r="G42" s="11"/>
    </row>
    <row r="43" spans="1:7" x14ac:dyDescent="0.2">
      <c r="A43" s="6"/>
      <c r="B43" s="11">
        <v>32212</v>
      </c>
      <c r="C43" s="10" t="s">
        <v>34</v>
      </c>
      <c r="D43" s="10"/>
      <c r="E43" s="12">
        <v>0</v>
      </c>
      <c r="F43" s="12">
        <v>0</v>
      </c>
      <c r="G43" s="11" t="s">
        <v>22</v>
      </c>
    </row>
    <row r="44" spans="1:7" x14ac:dyDescent="0.2">
      <c r="A44" s="6"/>
      <c r="B44" s="11">
        <v>32212</v>
      </c>
      <c r="C44" s="10" t="s">
        <v>35</v>
      </c>
      <c r="D44" s="10"/>
      <c r="E44" s="12">
        <v>200</v>
      </c>
      <c r="F44" s="12">
        <v>200</v>
      </c>
      <c r="G44" s="11" t="s">
        <v>22</v>
      </c>
    </row>
    <row r="45" spans="1:7" x14ac:dyDescent="0.2">
      <c r="A45" s="6"/>
      <c r="B45" s="11">
        <v>32212</v>
      </c>
      <c r="C45" s="10" t="s">
        <v>36</v>
      </c>
      <c r="D45" s="10"/>
      <c r="E45" s="12">
        <v>2141.0300000000002</v>
      </c>
      <c r="F45" s="12">
        <v>200</v>
      </c>
      <c r="G45" s="11" t="s">
        <v>22</v>
      </c>
    </row>
    <row r="46" spans="1:7" x14ac:dyDescent="0.2">
      <c r="A46" s="6"/>
      <c r="B46" s="11"/>
      <c r="C46" s="10"/>
      <c r="D46" s="10"/>
      <c r="E46" s="15">
        <f>SUM(E44:E45)</f>
        <v>2341.0300000000002</v>
      </c>
      <c r="F46" s="15">
        <f>SUM(F44:F45)</f>
        <v>400</v>
      </c>
      <c r="G46" s="11"/>
    </row>
    <row r="47" spans="1:7" x14ac:dyDescent="0.2">
      <c r="A47" s="6">
        <v>3221</v>
      </c>
      <c r="B47" s="11"/>
      <c r="C47" s="13" t="s">
        <v>37</v>
      </c>
      <c r="D47" s="13"/>
      <c r="E47" s="12"/>
      <c r="F47" s="12"/>
      <c r="G47" s="11"/>
    </row>
    <row r="48" spans="1:7" x14ac:dyDescent="0.2">
      <c r="B48" s="11">
        <v>32214</v>
      </c>
      <c r="C48" s="10" t="s">
        <v>38</v>
      </c>
      <c r="D48" s="10"/>
      <c r="E48" s="12">
        <v>1102.68</v>
      </c>
      <c r="F48" s="12">
        <v>480</v>
      </c>
      <c r="G48" s="11" t="s">
        <v>22</v>
      </c>
    </row>
    <row r="49" spans="1:7" x14ac:dyDescent="0.2">
      <c r="A49" s="6"/>
      <c r="B49" s="11">
        <v>32214</v>
      </c>
      <c r="C49" s="10" t="s">
        <v>39</v>
      </c>
      <c r="D49" s="10"/>
      <c r="E49" s="12">
        <v>953.21</v>
      </c>
      <c r="F49" s="12">
        <v>820</v>
      </c>
      <c r="G49" s="11" t="s">
        <v>22</v>
      </c>
    </row>
    <row r="50" spans="1:7" x14ac:dyDescent="0.2">
      <c r="A50" s="6"/>
      <c r="B50" s="11">
        <v>32214</v>
      </c>
      <c r="C50" s="10" t="s">
        <v>40</v>
      </c>
      <c r="D50" s="10"/>
      <c r="E50" s="12">
        <v>2553.1999999999998</v>
      </c>
      <c r="F50" s="12">
        <v>2028.2</v>
      </c>
      <c r="G50" s="11" t="s">
        <v>22</v>
      </c>
    </row>
    <row r="51" spans="1:7" x14ac:dyDescent="0.2">
      <c r="A51" s="6"/>
      <c r="B51" s="11">
        <v>32214</v>
      </c>
      <c r="C51" s="10" t="s">
        <v>203</v>
      </c>
      <c r="D51" s="10"/>
      <c r="E51" s="12">
        <v>2661.83</v>
      </c>
      <c r="F51" s="12">
        <v>637.07000000000005</v>
      </c>
      <c r="G51" s="11" t="s">
        <v>22</v>
      </c>
    </row>
    <row r="52" spans="1:7" x14ac:dyDescent="0.2">
      <c r="A52" s="6"/>
      <c r="B52" s="11">
        <v>32216</v>
      </c>
      <c r="C52" s="10" t="s">
        <v>41</v>
      </c>
      <c r="D52" s="10"/>
      <c r="E52" s="12">
        <v>75.09</v>
      </c>
      <c r="F52" s="12">
        <v>132.72</v>
      </c>
      <c r="G52" s="11" t="s">
        <v>22</v>
      </c>
    </row>
    <row r="53" spans="1:7" x14ac:dyDescent="0.2">
      <c r="A53" s="6"/>
      <c r="B53" s="11">
        <v>32219</v>
      </c>
      <c r="C53" s="10" t="s">
        <v>42</v>
      </c>
      <c r="D53" s="10"/>
      <c r="E53" s="12">
        <v>132.72</v>
      </c>
      <c r="F53" s="12">
        <v>132.72</v>
      </c>
      <c r="G53" s="11" t="s">
        <v>22</v>
      </c>
    </row>
    <row r="54" spans="1:7" x14ac:dyDescent="0.2">
      <c r="A54" s="6"/>
      <c r="B54" s="11">
        <v>32219</v>
      </c>
      <c r="C54" s="10" t="s">
        <v>43</v>
      </c>
      <c r="D54" s="10"/>
      <c r="E54" s="12">
        <v>115.72</v>
      </c>
      <c r="F54" s="12">
        <v>0</v>
      </c>
      <c r="G54" s="11" t="s">
        <v>22</v>
      </c>
    </row>
    <row r="55" spans="1:7" x14ac:dyDescent="0.2">
      <c r="A55" s="6"/>
      <c r="B55" s="11"/>
      <c r="C55" s="10"/>
      <c r="D55" s="10"/>
      <c r="E55" s="15">
        <f>SUM(E48:E54)</f>
        <v>7594.4500000000007</v>
      </c>
      <c r="F55" s="15">
        <f>SUM(F48:F54)</f>
        <v>4230.71</v>
      </c>
      <c r="G55" s="11"/>
    </row>
    <row r="56" spans="1:7" x14ac:dyDescent="0.2">
      <c r="A56" s="6">
        <v>3222</v>
      </c>
      <c r="B56" s="11"/>
      <c r="C56" s="13" t="s">
        <v>44</v>
      </c>
      <c r="D56" s="13"/>
      <c r="E56" s="12"/>
      <c r="F56" s="12"/>
      <c r="G56" s="11"/>
    </row>
    <row r="57" spans="1:7" x14ac:dyDescent="0.2">
      <c r="A57" s="6"/>
      <c r="B57" s="11"/>
      <c r="C57" s="13" t="s">
        <v>45</v>
      </c>
      <c r="D57" s="13"/>
      <c r="E57" s="12"/>
      <c r="F57" s="12"/>
      <c r="G57" s="11"/>
    </row>
    <row r="58" spans="1:7" x14ac:dyDescent="0.2">
      <c r="A58" s="6"/>
      <c r="B58" s="11">
        <v>32224</v>
      </c>
      <c r="C58" s="10" t="s">
        <v>46</v>
      </c>
      <c r="D58" s="10"/>
      <c r="E58" s="12">
        <v>2140.5100000000002</v>
      </c>
      <c r="F58" s="12">
        <v>1333.86</v>
      </c>
      <c r="G58" s="11" t="s">
        <v>22</v>
      </c>
    </row>
    <row r="59" spans="1:7" x14ac:dyDescent="0.2">
      <c r="A59" s="6"/>
      <c r="B59" s="11">
        <v>32224</v>
      </c>
      <c r="C59" s="10" t="s">
        <v>47</v>
      </c>
      <c r="D59" s="10"/>
      <c r="E59" s="12">
        <v>2578.8000000000002</v>
      </c>
      <c r="F59" s="12">
        <v>1698.85</v>
      </c>
      <c r="G59" s="11" t="s">
        <v>22</v>
      </c>
    </row>
    <row r="60" spans="1:7" x14ac:dyDescent="0.2">
      <c r="A60" s="6"/>
      <c r="B60" s="11">
        <v>32224</v>
      </c>
      <c r="C60" s="16" t="s">
        <v>205</v>
      </c>
      <c r="D60" s="16"/>
      <c r="E60" s="12">
        <v>1313.47</v>
      </c>
      <c r="F60" s="12">
        <v>0</v>
      </c>
      <c r="G60" s="11" t="s">
        <v>22</v>
      </c>
    </row>
    <row r="61" spans="1:7" x14ac:dyDescent="0.2">
      <c r="A61" s="6"/>
      <c r="B61" s="11">
        <v>32224</v>
      </c>
      <c r="C61" s="10" t="s">
        <v>48</v>
      </c>
      <c r="D61" s="10"/>
      <c r="E61" s="12">
        <v>1260.42</v>
      </c>
      <c r="F61" s="12">
        <v>1659.04</v>
      </c>
      <c r="G61" s="11" t="s">
        <v>22</v>
      </c>
    </row>
    <row r="62" spans="1:7" x14ac:dyDescent="0.2">
      <c r="A62" s="6"/>
      <c r="B62" s="11">
        <v>32224</v>
      </c>
      <c r="C62" s="10" t="s">
        <v>49</v>
      </c>
      <c r="D62" s="10"/>
      <c r="E62" s="12">
        <v>1262.82</v>
      </c>
      <c r="F62" s="12">
        <v>783.06</v>
      </c>
      <c r="G62" s="11" t="s">
        <v>22</v>
      </c>
    </row>
    <row r="63" spans="1:7" x14ac:dyDescent="0.2">
      <c r="A63" s="6"/>
      <c r="B63" s="11">
        <v>32224</v>
      </c>
      <c r="C63" s="10" t="s">
        <v>50</v>
      </c>
      <c r="D63" s="10"/>
      <c r="E63" s="12">
        <v>3640.26</v>
      </c>
      <c r="F63" s="12">
        <v>5503.42</v>
      </c>
      <c r="G63" s="11" t="s">
        <v>22</v>
      </c>
    </row>
    <row r="64" spans="1:7" x14ac:dyDescent="0.2">
      <c r="A64" s="6"/>
      <c r="B64" s="11">
        <v>32224</v>
      </c>
      <c r="C64" s="10" t="s">
        <v>51</v>
      </c>
      <c r="D64" s="10"/>
      <c r="E64" s="12">
        <v>3997.67</v>
      </c>
      <c r="F64" s="12">
        <v>3379.85</v>
      </c>
      <c r="G64" s="11" t="s">
        <v>22</v>
      </c>
    </row>
    <row r="65" spans="1:7" x14ac:dyDescent="0.2">
      <c r="A65" s="6"/>
      <c r="B65" s="11">
        <v>32224</v>
      </c>
      <c r="C65" s="10" t="s">
        <v>52</v>
      </c>
      <c r="D65" s="10"/>
      <c r="E65" s="12">
        <v>6869.15</v>
      </c>
      <c r="F65" s="12">
        <v>6897.01</v>
      </c>
      <c r="G65" s="11" t="s">
        <v>22</v>
      </c>
    </row>
    <row r="66" spans="1:7" x14ac:dyDescent="0.2">
      <c r="A66" s="6"/>
      <c r="B66" s="11">
        <v>32224</v>
      </c>
      <c r="C66" s="10" t="s">
        <v>206</v>
      </c>
      <c r="D66" s="10"/>
      <c r="E66" s="12">
        <v>9116.0400000000009</v>
      </c>
      <c r="F66" s="12">
        <v>6498.8429999999998</v>
      </c>
      <c r="G66" s="11" t="s">
        <v>22</v>
      </c>
    </row>
    <row r="67" spans="1:7" x14ac:dyDescent="0.2">
      <c r="A67" s="6"/>
      <c r="B67" s="11">
        <v>32224</v>
      </c>
      <c r="C67" s="10" t="s">
        <v>53</v>
      </c>
      <c r="D67" s="10"/>
      <c r="E67" s="12">
        <v>2634.03</v>
      </c>
      <c r="F67" s="12">
        <v>2507.75</v>
      </c>
      <c r="G67" s="11" t="s">
        <v>22</v>
      </c>
    </row>
    <row r="68" spans="1:7" x14ac:dyDescent="0.2">
      <c r="A68" s="6"/>
      <c r="B68" s="11">
        <v>32224</v>
      </c>
      <c r="C68" s="10" t="s">
        <v>54</v>
      </c>
      <c r="D68" s="10"/>
      <c r="E68" s="12">
        <v>4105.6899999999996</v>
      </c>
      <c r="F68" s="12">
        <v>676.89</v>
      </c>
      <c r="G68" s="11" t="s">
        <v>22</v>
      </c>
    </row>
    <row r="69" spans="1:7" x14ac:dyDescent="0.2">
      <c r="A69" s="6"/>
      <c r="B69" s="11">
        <v>32224</v>
      </c>
      <c r="C69" s="10" t="s">
        <v>204</v>
      </c>
      <c r="D69" s="10"/>
      <c r="E69" s="12">
        <v>1073.68</v>
      </c>
      <c r="F69" s="12">
        <v>504.35</v>
      </c>
      <c r="G69" s="11" t="s">
        <v>22</v>
      </c>
    </row>
    <row r="70" spans="1:7" x14ac:dyDescent="0.2">
      <c r="A70" s="6"/>
      <c r="B70" s="11">
        <v>32224</v>
      </c>
      <c r="C70" s="16" t="s">
        <v>55</v>
      </c>
      <c r="D70" s="16"/>
      <c r="E70" s="12">
        <v>854.76</v>
      </c>
      <c r="F70" s="12">
        <v>464.53</v>
      </c>
      <c r="G70" s="11" t="s">
        <v>22</v>
      </c>
    </row>
    <row r="71" spans="1:7" x14ac:dyDescent="0.2">
      <c r="A71" s="6"/>
      <c r="B71" s="11">
        <v>32224</v>
      </c>
      <c r="C71" s="10" t="s">
        <v>56</v>
      </c>
      <c r="D71" s="10"/>
      <c r="E71" s="12">
        <v>1501.55</v>
      </c>
      <c r="F71" s="12">
        <v>1526.31</v>
      </c>
      <c r="G71" s="11" t="s">
        <v>22</v>
      </c>
    </row>
    <row r="72" spans="1:7" x14ac:dyDescent="0.2">
      <c r="A72" s="6"/>
      <c r="B72" s="11">
        <v>32224</v>
      </c>
      <c r="C72" s="10" t="s">
        <v>57</v>
      </c>
      <c r="D72" s="10"/>
      <c r="E72" s="12">
        <v>1084.3900000000001</v>
      </c>
      <c r="F72" s="12">
        <v>331.81</v>
      </c>
      <c r="G72" s="11" t="s">
        <v>22</v>
      </c>
    </row>
    <row r="73" spans="1:7" x14ac:dyDescent="0.2">
      <c r="A73" s="6"/>
      <c r="B73" s="11">
        <v>32224</v>
      </c>
      <c r="C73" s="10" t="s">
        <v>58</v>
      </c>
      <c r="D73" s="10"/>
      <c r="E73" s="12">
        <v>1802.26</v>
      </c>
      <c r="F73" s="12">
        <v>1212.1199999999999</v>
      </c>
      <c r="G73" s="11" t="s">
        <v>22</v>
      </c>
    </row>
    <row r="74" spans="1:7" x14ac:dyDescent="0.2">
      <c r="A74" s="6"/>
      <c r="B74" s="11">
        <v>32224</v>
      </c>
      <c r="C74" s="10" t="s">
        <v>59</v>
      </c>
      <c r="D74" s="10"/>
      <c r="E74" s="12">
        <v>7137.97</v>
      </c>
      <c r="F74" s="12">
        <v>6512.11</v>
      </c>
      <c r="G74" s="11" t="s">
        <v>22</v>
      </c>
    </row>
    <row r="75" spans="1:7" x14ac:dyDescent="0.2">
      <c r="A75" s="6"/>
      <c r="B75" s="11">
        <v>32224</v>
      </c>
      <c r="C75" s="10" t="s">
        <v>60</v>
      </c>
      <c r="D75" s="10"/>
      <c r="E75" s="12">
        <v>80.81</v>
      </c>
      <c r="F75" s="12">
        <v>69.02</v>
      </c>
      <c r="G75" s="11" t="s">
        <v>22</v>
      </c>
    </row>
    <row r="76" spans="1:7" x14ac:dyDescent="0.2">
      <c r="A76" s="6"/>
      <c r="B76" s="11">
        <v>32224</v>
      </c>
      <c r="C76" s="10" t="s">
        <v>61</v>
      </c>
      <c r="D76" s="10"/>
      <c r="E76" s="12">
        <v>2104.2199999999998</v>
      </c>
      <c r="F76" s="12">
        <v>146</v>
      </c>
      <c r="G76" s="11" t="s">
        <v>22</v>
      </c>
    </row>
    <row r="77" spans="1:7" x14ac:dyDescent="0.2">
      <c r="A77" s="6"/>
      <c r="B77" s="11">
        <v>32224</v>
      </c>
      <c r="C77" s="10" t="s">
        <v>62</v>
      </c>
      <c r="D77" s="10"/>
      <c r="E77" s="12">
        <v>3932.94</v>
      </c>
      <c r="F77" s="12">
        <v>4711.66</v>
      </c>
      <c r="G77" s="11" t="s">
        <v>22</v>
      </c>
    </row>
    <row r="78" spans="1:7" x14ac:dyDescent="0.2">
      <c r="A78" s="6"/>
      <c r="B78" s="11">
        <v>32224</v>
      </c>
      <c r="C78" s="10" t="s">
        <v>63</v>
      </c>
      <c r="D78" s="10"/>
      <c r="E78" s="12">
        <v>153.03</v>
      </c>
      <c r="F78" s="12">
        <v>179.18</v>
      </c>
      <c r="G78" s="11" t="s">
        <v>22</v>
      </c>
    </row>
    <row r="79" spans="1:7" x14ac:dyDescent="0.2">
      <c r="A79" s="6"/>
      <c r="B79" s="11">
        <v>32224</v>
      </c>
      <c r="C79" s="10" t="s">
        <v>64</v>
      </c>
      <c r="D79" s="10"/>
      <c r="E79" s="12">
        <v>2190.92</v>
      </c>
      <c r="F79" s="12">
        <v>862.7</v>
      </c>
      <c r="G79" s="11" t="s">
        <v>22</v>
      </c>
    </row>
    <row r="80" spans="1:7" x14ac:dyDescent="0.2">
      <c r="A80" s="6"/>
      <c r="B80" s="11">
        <v>32224</v>
      </c>
      <c r="C80" s="10" t="s">
        <v>65</v>
      </c>
      <c r="D80" s="10"/>
      <c r="E80" s="12">
        <v>1966.52</v>
      </c>
      <c r="F80" s="12">
        <v>1114.8699999999999</v>
      </c>
      <c r="G80" s="11" t="s">
        <v>22</v>
      </c>
    </row>
    <row r="81" spans="1:7" x14ac:dyDescent="0.2">
      <c r="A81" s="6"/>
      <c r="B81" s="11">
        <v>32224</v>
      </c>
      <c r="C81" s="10" t="s">
        <v>66</v>
      </c>
      <c r="D81" s="10"/>
      <c r="E81" s="12">
        <v>1209.18</v>
      </c>
      <c r="F81" s="12">
        <v>1088.33</v>
      </c>
      <c r="G81" s="11" t="s">
        <v>22</v>
      </c>
    </row>
    <row r="82" spans="1:7" x14ac:dyDescent="0.2">
      <c r="A82" s="6"/>
      <c r="B82" s="11">
        <v>32224</v>
      </c>
      <c r="C82" s="10" t="s">
        <v>67</v>
      </c>
      <c r="D82" s="10"/>
      <c r="E82" s="12">
        <v>1218.05</v>
      </c>
      <c r="F82" s="12">
        <v>637.07000000000005</v>
      </c>
      <c r="G82" s="11" t="s">
        <v>22</v>
      </c>
    </row>
    <row r="83" spans="1:7" x14ac:dyDescent="0.2">
      <c r="A83" s="6"/>
      <c r="B83" s="11">
        <v>32224</v>
      </c>
      <c r="C83" s="10" t="s">
        <v>68</v>
      </c>
      <c r="D83" s="10"/>
      <c r="E83" s="12">
        <v>600</v>
      </c>
      <c r="F83" s="12">
        <v>199.083</v>
      </c>
      <c r="G83" s="11" t="s">
        <v>22</v>
      </c>
    </row>
    <row r="84" spans="1:7" x14ac:dyDescent="0.2">
      <c r="A84" s="6"/>
      <c r="B84" s="11">
        <v>32224</v>
      </c>
      <c r="C84" s="10" t="s">
        <v>69</v>
      </c>
      <c r="D84" s="10"/>
      <c r="E84" s="12">
        <v>2745.48</v>
      </c>
      <c r="F84" s="12">
        <v>862.7</v>
      </c>
      <c r="G84" s="11" t="s">
        <v>22</v>
      </c>
    </row>
    <row r="85" spans="1:7" x14ac:dyDescent="0.2">
      <c r="A85" s="6"/>
      <c r="B85" s="11">
        <v>32224</v>
      </c>
      <c r="C85" s="10" t="s">
        <v>70</v>
      </c>
      <c r="D85" s="10"/>
      <c r="E85" s="12">
        <v>497.52</v>
      </c>
      <c r="F85" s="12">
        <v>610.52</v>
      </c>
      <c r="G85" s="11" t="s">
        <v>22</v>
      </c>
    </row>
    <row r="86" spans="1:7" x14ac:dyDescent="0.2">
      <c r="A86" s="6"/>
      <c r="B86" s="11"/>
      <c r="C86" s="10"/>
      <c r="D86" s="10"/>
      <c r="E86" s="15">
        <f>SUM(E58:E85)</f>
        <v>69072.140000000014</v>
      </c>
      <c r="F86" s="15">
        <f>SUM(F58:F85)</f>
        <v>51970.935999999987</v>
      </c>
      <c r="G86" s="11"/>
    </row>
    <row r="87" spans="1:7" x14ac:dyDescent="0.2">
      <c r="A87" s="6"/>
      <c r="B87" s="11">
        <v>32226</v>
      </c>
      <c r="C87" s="10" t="s">
        <v>43</v>
      </c>
      <c r="D87" s="10"/>
      <c r="E87" s="31">
        <v>162.4</v>
      </c>
      <c r="F87" s="31">
        <v>0</v>
      </c>
      <c r="G87" s="11" t="s">
        <v>22</v>
      </c>
    </row>
    <row r="88" spans="1:7" x14ac:dyDescent="0.2">
      <c r="A88" s="6"/>
      <c r="B88" s="11"/>
      <c r="C88" s="10"/>
      <c r="D88" s="10"/>
      <c r="E88" s="15">
        <f>(E87)</f>
        <v>162.4</v>
      </c>
      <c r="F88" s="15">
        <v>0</v>
      </c>
      <c r="G88" s="11"/>
    </row>
    <row r="89" spans="1:7" x14ac:dyDescent="0.2">
      <c r="A89" s="6"/>
      <c r="B89" s="11"/>
      <c r="C89" s="10"/>
      <c r="D89" s="10"/>
      <c r="E89" s="15"/>
      <c r="F89" s="15"/>
      <c r="G89" s="11"/>
    </row>
    <row r="90" spans="1:7" x14ac:dyDescent="0.2">
      <c r="A90" s="6">
        <v>3223</v>
      </c>
      <c r="B90" s="11"/>
      <c r="C90" s="13" t="s">
        <v>71</v>
      </c>
      <c r="D90" s="13"/>
      <c r="E90" s="12"/>
      <c r="F90" s="12"/>
      <c r="G90" s="11"/>
    </row>
    <row r="91" spans="1:7" x14ac:dyDescent="0.2">
      <c r="A91" s="6"/>
      <c r="B91" s="11">
        <v>32231</v>
      </c>
      <c r="C91" s="10" t="s">
        <v>72</v>
      </c>
      <c r="D91" s="10"/>
      <c r="E91" s="12">
        <v>19816.86</v>
      </c>
      <c r="F91" s="12">
        <v>18007.47</v>
      </c>
      <c r="G91" s="11" t="s">
        <v>73</v>
      </c>
    </row>
    <row r="92" spans="1:7" x14ac:dyDescent="0.2">
      <c r="A92" s="6"/>
      <c r="B92" s="11">
        <v>32233</v>
      </c>
      <c r="C92" s="10" t="s">
        <v>74</v>
      </c>
      <c r="D92" s="10"/>
      <c r="E92" s="12">
        <v>22081.23</v>
      </c>
      <c r="F92" s="12">
        <v>6925.28</v>
      </c>
      <c r="G92" s="11" t="s">
        <v>73</v>
      </c>
    </row>
    <row r="93" spans="1:7" x14ac:dyDescent="0.2">
      <c r="A93" s="6"/>
      <c r="B93" s="11">
        <v>32234</v>
      </c>
      <c r="C93" s="10" t="s">
        <v>75</v>
      </c>
      <c r="D93" s="10"/>
      <c r="E93" s="12">
        <v>1010</v>
      </c>
      <c r="F93" s="12">
        <v>463.51</v>
      </c>
      <c r="G93" s="11" t="s">
        <v>22</v>
      </c>
    </row>
    <row r="94" spans="1:7" x14ac:dyDescent="0.2">
      <c r="A94" s="6"/>
      <c r="B94" s="11"/>
      <c r="C94" s="10"/>
      <c r="D94" s="10"/>
      <c r="E94" s="15">
        <f>SUM(E91:E93)</f>
        <v>42908.09</v>
      </c>
      <c r="F94" s="15">
        <f>SUM(F91:F93)</f>
        <v>25396.26</v>
      </c>
      <c r="G94" s="11"/>
    </row>
    <row r="95" spans="1:7" x14ac:dyDescent="0.2">
      <c r="A95" s="6">
        <v>3224</v>
      </c>
      <c r="B95" s="11"/>
      <c r="C95" s="13" t="s">
        <v>76</v>
      </c>
      <c r="D95" s="13"/>
      <c r="E95" s="12"/>
      <c r="F95" s="12"/>
      <c r="G95" s="11"/>
    </row>
    <row r="96" spans="1:7" x14ac:dyDescent="0.2">
      <c r="A96" s="6"/>
      <c r="B96" s="11">
        <v>32241</v>
      </c>
      <c r="C96" s="10" t="s">
        <v>77</v>
      </c>
      <c r="D96" s="10"/>
      <c r="E96" s="12">
        <v>1027.83</v>
      </c>
      <c r="F96" s="12">
        <v>4000</v>
      </c>
      <c r="G96" s="11" t="s">
        <v>22</v>
      </c>
    </row>
    <row r="97" spans="1:7" x14ac:dyDescent="0.2">
      <c r="A97" s="6"/>
      <c r="B97" s="11">
        <v>32242</v>
      </c>
      <c r="C97" s="10" t="s">
        <v>78</v>
      </c>
      <c r="D97" s="10"/>
      <c r="E97" s="12">
        <v>1676.67</v>
      </c>
      <c r="F97" s="12">
        <v>5308.91</v>
      </c>
      <c r="G97" s="11" t="s">
        <v>22</v>
      </c>
    </row>
    <row r="98" spans="1:7" x14ac:dyDescent="0.2">
      <c r="A98" s="6"/>
      <c r="B98" s="11">
        <v>32243</v>
      </c>
      <c r="C98" s="10" t="s">
        <v>79</v>
      </c>
      <c r="D98" s="10"/>
      <c r="E98" s="12">
        <v>53.18</v>
      </c>
      <c r="F98" s="12">
        <v>1327.23</v>
      </c>
      <c r="G98" s="11" t="s">
        <v>22</v>
      </c>
    </row>
    <row r="99" spans="1:7" x14ac:dyDescent="0.2">
      <c r="A99" s="6"/>
      <c r="B99" s="11">
        <v>32244</v>
      </c>
      <c r="C99" s="10" t="s">
        <v>80</v>
      </c>
      <c r="D99" s="10"/>
      <c r="E99" s="12">
        <v>734.41</v>
      </c>
      <c r="F99" s="12">
        <v>1010.28</v>
      </c>
      <c r="G99" s="11" t="s">
        <v>22</v>
      </c>
    </row>
    <row r="100" spans="1:7" x14ac:dyDescent="0.2">
      <c r="A100" s="6"/>
      <c r="B100" s="11"/>
      <c r="C100" s="10"/>
      <c r="D100" s="10"/>
      <c r="E100" s="15">
        <f>SUM(E96:E99)</f>
        <v>3492.0899999999997</v>
      </c>
      <c r="F100" s="15">
        <f>SUM(F96:F99)</f>
        <v>11646.42</v>
      </c>
      <c r="G100" s="11"/>
    </row>
    <row r="101" spans="1:7" x14ac:dyDescent="0.2">
      <c r="A101" s="6">
        <v>3225</v>
      </c>
      <c r="B101" s="11"/>
      <c r="C101" s="13" t="s">
        <v>81</v>
      </c>
      <c r="D101" s="13"/>
      <c r="E101" s="12"/>
      <c r="F101" s="12"/>
      <c r="G101" s="11"/>
    </row>
    <row r="102" spans="1:7" x14ac:dyDescent="0.2">
      <c r="A102" s="6"/>
      <c r="B102" s="11"/>
      <c r="C102" s="10" t="s">
        <v>82</v>
      </c>
      <c r="D102" s="10"/>
      <c r="E102" s="12">
        <v>1000</v>
      </c>
      <c r="F102" s="12" t="s">
        <v>210</v>
      </c>
      <c r="G102" s="11" t="s">
        <v>22</v>
      </c>
    </row>
    <row r="103" spans="1:7" x14ac:dyDescent="0.2">
      <c r="A103" s="6"/>
      <c r="B103" s="11"/>
      <c r="C103" s="10" t="s">
        <v>83</v>
      </c>
      <c r="D103" s="10"/>
      <c r="E103" s="12">
        <v>100</v>
      </c>
      <c r="F103" s="12">
        <v>2000</v>
      </c>
      <c r="G103" s="11" t="s">
        <v>22</v>
      </c>
    </row>
    <row r="104" spans="1:7" x14ac:dyDescent="0.2">
      <c r="A104" s="6"/>
      <c r="B104" s="11"/>
      <c r="C104" s="10" t="s">
        <v>84</v>
      </c>
      <c r="D104" s="10"/>
      <c r="E104" s="12">
        <v>0</v>
      </c>
      <c r="F104" s="12" t="s">
        <v>210</v>
      </c>
      <c r="G104" s="11" t="s">
        <v>22</v>
      </c>
    </row>
    <row r="105" spans="1:7" x14ac:dyDescent="0.2">
      <c r="A105" s="6"/>
      <c r="B105" s="11"/>
      <c r="C105" s="10" t="s">
        <v>85</v>
      </c>
      <c r="D105" s="10"/>
      <c r="E105" s="12">
        <v>541.71</v>
      </c>
      <c r="F105" s="12">
        <v>4437.0600000000004</v>
      </c>
      <c r="G105" s="11" t="s">
        <v>22</v>
      </c>
    </row>
    <row r="106" spans="1:7" x14ac:dyDescent="0.2">
      <c r="A106" s="6"/>
      <c r="B106" s="11">
        <v>32252</v>
      </c>
      <c r="C106" s="10" t="s">
        <v>86</v>
      </c>
      <c r="D106" s="10"/>
      <c r="E106" s="12">
        <v>0</v>
      </c>
      <c r="F106" s="12">
        <v>530.89</v>
      </c>
      <c r="G106" s="11" t="s">
        <v>22</v>
      </c>
    </row>
    <row r="107" spans="1:7" x14ac:dyDescent="0.2">
      <c r="A107" s="6"/>
      <c r="B107" s="11"/>
      <c r="C107" s="10"/>
      <c r="D107" s="10"/>
      <c r="E107" s="15">
        <f>SUM(E102:E106)</f>
        <v>1641.71</v>
      </c>
      <c r="F107" s="15">
        <f>SUM(F102:F106)</f>
        <v>6967.9500000000007</v>
      </c>
      <c r="G107" s="11"/>
    </row>
    <row r="108" spans="1:7" x14ac:dyDescent="0.2">
      <c r="A108" s="6">
        <v>3227</v>
      </c>
      <c r="B108" s="11"/>
      <c r="C108" s="13" t="s">
        <v>87</v>
      </c>
      <c r="D108" s="13"/>
      <c r="E108" s="12"/>
      <c r="F108" s="12"/>
      <c r="G108" s="11" t="s">
        <v>22</v>
      </c>
    </row>
    <row r="109" spans="1:7" x14ac:dyDescent="0.2">
      <c r="A109" s="6"/>
      <c r="B109" s="11">
        <v>32271</v>
      </c>
      <c r="C109" s="10" t="s">
        <v>88</v>
      </c>
      <c r="D109" s="10"/>
      <c r="E109" s="12">
        <v>622.5</v>
      </c>
      <c r="F109" s="12">
        <v>497.71</v>
      </c>
      <c r="G109" s="11" t="s">
        <v>22</v>
      </c>
    </row>
    <row r="110" spans="1:7" x14ac:dyDescent="0.2">
      <c r="A110" s="6"/>
      <c r="B110" s="11"/>
      <c r="C110" s="10"/>
      <c r="D110" s="10"/>
      <c r="E110" s="15">
        <f>SUM(E109)</f>
        <v>622.5</v>
      </c>
      <c r="F110" s="15">
        <f>SUM(F109)</f>
        <v>497.71</v>
      </c>
      <c r="G110" s="11"/>
    </row>
    <row r="111" spans="1:7" x14ac:dyDescent="0.2">
      <c r="A111" s="6">
        <v>3231</v>
      </c>
      <c r="B111" s="11"/>
      <c r="C111" s="13" t="s">
        <v>89</v>
      </c>
      <c r="D111" s="13"/>
      <c r="E111" s="12"/>
      <c r="F111" s="12"/>
      <c r="G111" s="11"/>
    </row>
    <row r="112" spans="1:7" x14ac:dyDescent="0.2">
      <c r="A112" s="6"/>
      <c r="B112" s="11">
        <v>32311</v>
      </c>
      <c r="C112" s="10" t="s">
        <v>90</v>
      </c>
      <c r="D112" s="10"/>
      <c r="E112" s="12">
        <v>1637.96</v>
      </c>
      <c r="F112" s="12">
        <v>3185.35</v>
      </c>
      <c r="G112" s="11" t="s">
        <v>22</v>
      </c>
    </row>
    <row r="113" spans="1:7" x14ac:dyDescent="0.2">
      <c r="A113" s="6"/>
      <c r="B113" s="11">
        <v>32312</v>
      </c>
      <c r="C113" s="10" t="s">
        <v>91</v>
      </c>
      <c r="D113" s="10"/>
      <c r="E113" s="12">
        <v>0</v>
      </c>
      <c r="F113" s="12">
        <v>0</v>
      </c>
      <c r="G113" s="11" t="s">
        <v>22</v>
      </c>
    </row>
    <row r="114" spans="1:7" x14ac:dyDescent="0.2">
      <c r="A114" s="25"/>
      <c r="B114" s="26">
        <v>32313</v>
      </c>
      <c r="C114" s="27" t="s">
        <v>92</v>
      </c>
      <c r="D114" s="27"/>
      <c r="E114" s="28">
        <v>152.16</v>
      </c>
      <c r="F114" s="28">
        <v>132.72</v>
      </c>
      <c r="G114" s="11" t="s">
        <v>22</v>
      </c>
    </row>
    <row r="115" spans="1:7" s="29" customFormat="1" x14ac:dyDescent="0.2">
      <c r="A115" s="6"/>
      <c r="B115" s="11">
        <v>32319</v>
      </c>
      <c r="C115" s="10" t="s">
        <v>93</v>
      </c>
      <c r="D115" s="10"/>
      <c r="E115" s="12">
        <v>1357.2</v>
      </c>
      <c r="F115" s="12">
        <v>663.62</v>
      </c>
      <c r="G115" s="11" t="s">
        <v>22</v>
      </c>
    </row>
    <row r="116" spans="1:7" s="29" customFormat="1" x14ac:dyDescent="0.2">
      <c r="A116" s="6"/>
      <c r="B116" s="11"/>
      <c r="C116" s="10"/>
      <c r="D116" s="10"/>
      <c r="E116" s="15">
        <f>SUM(E112:E115)</f>
        <v>3147.32</v>
      </c>
      <c r="F116" s="15">
        <f>SUM(F112:F115)</f>
        <v>3981.6899999999996</v>
      </c>
      <c r="G116" s="11"/>
    </row>
    <row r="117" spans="1:7" s="29" customFormat="1" x14ac:dyDescent="0.2">
      <c r="A117" s="6">
        <v>3232</v>
      </c>
      <c r="B117" s="11"/>
      <c r="C117" s="13" t="s">
        <v>94</v>
      </c>
      <c r="D117" s="13"/>
      <c r="E117" s="12"/>
      <c r="F117" s="12"/>
      <c r="G117" s="11"/>
    </row>
    <row r="118" spans="1:7" s="29" customFormat="1" x14ac:dyDescent="0.2">
      <c r="A118" s="6"/>
      <c r="B118" s="11">
        <v>32321</v>
      </c>
      <c r="C118" s="13" t="s">
        <v>95</v>
      </c>
      <c r="D118" s="13"/>
      <c r="E118" s="12"/>
      <c r="F118" s="12"/>
      <c r="G118" s="11"/>
    </row>
    <row r="119" spans="1:7" s="29" customFormat="1" x14ac:dyDescent="0.2">
      <c r="A119" s="6"/>
      <c r="B119" s="11"/>
      <c r="C119" s="10" t="s">
        <v>96</v>
      </c>
      <c r="D119" s="10"/>
      <c r="E119" s="12">
        <v>2052</v>
      </c>
      <c r="F119" s="12">
        <v>1000</v>
      </c>
      <c r="G119" s="11" t="s">
        <v>22</v>
      </c>
    </row>
    <row r="120" spans="1:7" s="29" customFormat="1" x14ac:dyDescent="0.2">
      <c r="A120" s="6"/>
      <c r="B120" s="11"/>
      <c r="C120" s="10" t="s">
        <v>97</v>
      </c>
      <c r="D120" s="10"/>
      <c r="E120" s="12">
        <v>5000</v>
      </c>
      <c r="F120" s="12">
        <v>6000</v>
      </c>
      <c r="G120" s="11" t="s">
        <v>22</v>
      </c>
    </row>
    <row r="121" spans="1:7" s="29" customFormat="1" x14ac:dyDescent="0.2">
      <c r="A121" s="6"/>
      <c r="B121" s="11"/>
      <c r="C121" s="10" t="s">
        <v>98</v>
      </c>
      <c r="D121" s="10"/>
      <c r="E121" s="12">
        <v>4000</v>
      </c>
      <c r="F121" s="12">
        <v>2654.46</v>
      </c>
      <c r="G121" s="11" t="s">
        <v>22</v>
      </c>
    </row>
    <row r="122" spans="1:7" s="29" customFormat="1" x14ac:dyDescent="0.2">
      <c r="A122" s="6"/>
      <c r="B122" s="11"/>
      <c r="C122" s="10" t="s">
        <v>99</v>
      </c>
      <c r="D122" s="10"/>
      <c r="E122" s="12">
        <v>929.06</v>
      </c>
      <c r="F122" s="12">
        <v>929.06</v>
      </c>
      <c r="G122" s="11" t="s">
        <v>22</v>
      </c>
    </row>
    <row r="123" spans="1:7" s="29" customFormat="1" x14ac:dyDescent="0.2">
      <c r="A123" s="6"/>
      <c r="B123" s="11"/>
      <c r="C123" s="10" t="s">
        <v>100</v>
      </c>
      <c r="D123" s="10"/>
      <c r="E123" s="12">
        <v>2000</v>
      </c>
      <c r="F123" s="12">
        <v>929.06</v>
      </c>
      <c r="G123" s="11" t="s">
        <v>22</v>
      </c>
    </row>
    <row r="124" spans="1:7" s="29" customFormat="1" x14ac:dyDescent="0.2">
      <c r="A124" s="6"/>
      <c r="B124" s="11"/>
      <c r="C124" s="10" t="s">
        <v>207</v>
      </c>
      <c r="D124" s="10"/>
      <c r="E124" s="12">
        <v>15356.36</v>
      </c>
      <c r="F124" s="12">
        <v>0</v>
      </c>
      <c r="G124" s="11"/>
    </row>
    <row r="125" spans="1:7" s="29" customFormat="1" x14ac:dyDescent="0.2">
      <c r="A125" s="6"/>
      <c r="B125" s="11"/>
      <c r="C125" s="10"/>
      <c r="D125" s="10"/>
      <c r="E125" s="15">
        <f>SUM(E119:E124)</f>
        <v>29337.42</v>
      </c>
      <c r="F125" s="15">
        <f>SUM(F119:F124)</f>
        <v>11512.579999999998</v>
      </c>
      <c r="G125" s="11"/>
    </row>
    <row r="126" spans="1:7" s="29" customFormat="1" x14ac:dyDescent="0.2">
      <c r="A126" s="6"/>
      <c r="B126" s="11">
        <v>32322</v>
      </c>
      <c r="C126" s="13" t="s">
        <v>101</v>
      </c>
      <c r="D126" s="13"/>
      <c r="E126" s="12"/>
      <c r="F126" s="12"/>
      <c r="G126" s="11"/>
    </row>
    <row r="127" spans="1:7" s="29" customFormat="1" x14ac:dyDescent="0.2">
      <c r="A127" s="6"/>
      <c r="B127" s="11"/>
      <c r="C127" s="10" t="s">
        <v>102</v>
      </c>
      <c r="D127" s="10"/>
      <c r="E127" s="12">
        <v>2306.34</v>
      </c>
      <c r="F127" s="12">
        <v>2654.46</v>
      </c>
      <c r="G127" s="11" t="s">
        <v>22</v>
      </c>
    </row>
    <row r="128" spans="1:7" s="29" customFormat="1" x14ac:dyDescent="0.2">
      <c r="A128" s="6"/>
      <c r="B128" s="11"/>
      <c r="C128" s="10" t="s">
        <v>103</v>
      </c>
      <c r="D128" s="10"/>
      <c r="E128" s="12">
        <v>0</v>
      </c>
      <c r="F128" s="12">
        <v>0</v>
      </c>
      <c r="G128" s="11" t="s">
        <v>22</v>
      </c>
    </row>
    <row r="129" spans="1:7" s="29" customFormat="1" x14ac:dyDescent="0.2">
      <c r="A129" s="6"/>
      <c r="B129" s="11"/>
      <c r="C129" s="10" t="s">
        <v>104</v>
      </c>
      <c r="D129" s="10"/>
      <c r="E129" s="12">
        <v>1736.21</v>
      </c>
      <c r="F129" s="12">
        <v>936.21</v>
      </c>
      <c r="G129" s="11" t="s">
        <v>22</v>
      </c>
    </row>
    <row r="130" spans="1:7" s="29" customFormat="1" x14ac:dyDescent="0.2">
      <c r="A130" s="6"/>
      <c r="B130" s="11"/>
      <c r="C130" s="10" t="s">
        <v>105</v>
      </c>
      <c r="D130" s="10"/>
      <c r="E130" s="12">
        <v>1500</v>
      </c>
      <c r="F130" s="12">
        <v>1500</v>
      </c>
      <c r="G130" s="11" t="s">
        <v>22</v>
      </c>
    </row>
    <row r="131" spans="1:7" s="29" customFormat="1" x14ac:dyDescent="0.2">
      <c r="A131" s="6"/>
      <c r="B131" s="11"/>
      <c r="C131" s="10" t="s">
        <v>106</v>
      </c>
      <c r="D131" s="10"/>
      <c r="E131" s="12">
        <v>1500</v>
      </c>
      <c r="F131" s="12">
        <v>1500</v>
      </c>
      <c r="G131" s="11" t="s">
        <v>22</v>
      </c>
    </row>
    <row r="132" spans="1:7" s="29" customFormat="1" x14ac:dyDescent="0.2">
      <c r="A132" s="6"/>
      <c r="B132" s="11"/>
      <c r="C132" s="10" t="s">
        <v>107</v>
      </c>
      <c r="D132" s="10"/>
      <c r="E132" s="12">
        <v>3000</v>
      </c>
      <c r="F132" s="12">
        <v>1000</v>
      </c>
      <c r="G132" s="11" t="s">
        <v>22</v>
      </c>
    </row>
    <row r="133" spans="1:7" s="29" customFormat="1" x14ac:dyDescent="0.2">
      <c r="A133" s="6"/>
      <c r="B133" s="11"/>
      <c r="C133" s="10"/>
      <c r="D133" s="10"/>
      <c r="E133" s="15">
        <f>SUM(E127:E132)</f>
        <v>10042.549999999999</v>
      </c>
      <c r="F133" s="15">
        <f>SUM(F127:F132)</f>
        <v>7590.67</v>
      </c>
      <c r="G133" s="11"/>
    </row>
    <row r="134" spans="1:7" s="29" customFormat="1" x14ac:dyDescent="0.2">
      <c r="A134" s="6"/>
      <c r="B134" s="11">
        <v>32323</v>
      </c>
      <c r="C134" s="13" t="s">
        <v>108</v>
      </c>
      <c r="D134" s="13"/>
      <c r="E134" s="12"/>
      <c r="F134" s="12"/>
      <c r="G134" s="11"/>
    </row>
    <row r="135" spans="1:7" s="29" customFormat="1" x14ac:dyDescent="0.2">
      <c r="A135" s="6"/>
      <c r="B135" s="11"/>
      <c r="C135" s="16" t="s">
        <v>109</v>
      </c>
      <c r="D135" s="16"/>
      <c r="E135" s="12">
        <v>256.89999999999998</v>
      </c>
      <c r="F135" s="12">
        <v>936.21</v>
      </c>
      <c r="G135" s="11" t="s">
        <v>22</v>
      </c>
    </row>
    <row r="136" spans="1:7" s="29" customFormat="1" x14ac:dyDescent="0.2">
      <c r="A136" s="6"/>
      <c r="B136" s="11"/>
      <c r="C136" s="16" t="s">
        <v>110</v>
      </c>
      <c r="D136" s="16"/>
      <c r="E136" s="12">
        <v>0</v>
      </c>
      <c r="F136" s="12">
        <v>0</v>
      </c>
      <c r="G136" s="11" t="s">
        <v>22</v>
      </c>
    </row>
    <row r="137" spans="1:7" s="29" customFormat="1" x14ac:dyDescent="0.2">
      <c r="A137" s="6"/>
      <c r="B137" s="11">
        <v>32329</v>
      </c>
      <c r="C137" s="45" t="s">
        <v>192</v>
      </c>
      <c r="D137" s="16"/>
      <c r="E137" s="12">
        <v>33.6</v>
      </c>
      <c r="F137" s="12">
        <v>936.21</v>
      </c>
      <c r="G137" s="11" t="s">
        <v>22</v>
      </c>
    </row>
    <row r="138" spans="1:7" s="29" customFormat="1" x14ac:dyDescent="0.2">
      <c r="A138" s="6"/>
      <c r="B138" s="11"/>
      <c r="C138" s="16"/>
      <c r="D138" s="16"/>
      <c r="E138" s="15">
        <f>SUM(E135:E137)</f>
        <v>290.5</v>
      </c>
      <c r="F138" s="15">
        <f>SUM(F135:F137)</f>
        <v>1872.42</v>
      </c>
      <c r="G138" s="11"/>
    </row>
    <row r="139" spans="1:7" s="29" customFormat="1" x14ac:dyDescent="0.2">
      <c r="A139" s="6">
        <v>3233</v>
      </c>
      <c r="B139" s="11"/>
      <c r="C139" s="13" t="s">
        <v>111</v>
      </c>
      <c r="D139" s="13"/>
      <c r="E139" s="12"/>
      <c r="F139" s="12"/>
      <c r="G139" s="11"/>
    </row>
    <row r="140" spans="1:7" s="29" customFormat="1" x14ac:dyDescent="0.2">
      <c r="A140" s="6"/>
      <c r="B140" s="11">
        <v>32331</v>
      </c>
      <c r="C140" s="10" t="s">
        <v>112</v>
      </c>
      <c r="D140" s="10"/>
      <c r="E140" s="12">
        <v>1158.6400000000001</v>
      </c>
      <c r="F140" s="12">
        <v>1075.3900000000001</v>
      </c>
      <c r="G140" s="11" t="s">
        <v>22</v>
      </c>
    </row>
    <row r="141" spans="1:7" s="29" customFormat="1" x14ac:dyDescent="0.2">
      <c r="A141" s="6"/>
      <c r="B141" s="11">
        <v>32332</v>
      </c>
      <c r="C141" s="10" t="s">
        <v>113</v>
      </c>
      <c r="D141" s="10"/>
      <c r="E141" s="12">
        <v>204.23</v>
      </c>
      <c r="F141" s="12">
        <v>94.23</v>
      </c>
      <c r="G141" s="11" t="s">
        <v>22</v>
      </c>
    </row>
    <row r="142" spans="1:7" s="29" customFormat="1" x14ac:dyDescent="0.2">
      <c r="A142" s="6"/>
      <c r="B142" s="11">
        <v>32339</v>
      </c>
      <c r="C142" s="10" t="s">
        <v>114</v>
      </c>
      <c r="D142" s="10"/>
      <c r="E142" s="12">
        <v>760.69</v>
      </c>
      <c r="F142" s="12">
        <v>821.22</v>
      </c>
      <c r="G142" s="11" t="s">
        <v>22</v>
      </c>
    </row>
    <row r="143" spans="1:7" s="29" customFormat="1" x14ac:dyDescent="0.2">
      <c r="A143" s="6"/>
      <c r="B143" s="11"/>
      <c r="C143" s="10"/>
      <c r="D143" s="10"/>
      <c r="E143" s="15">
        <f>SUM(E140:E142)</f>
        <v>2123.5600000000004</v>
      </c>
      <c r="F143" s="15">
        <f>SUM(F140:F142)</f>
        <v>1990.8400000000001</v>
      </c>
      <c r="G143" s="11"/>
    </row>
    <row r="144" spans="1:7" s="29" customFormat="1" x14ac:dyDescent="0.2">
      <c r="A144" s="6">
        <v>3234</v>
      </c>
      <c r="B144" s="11"/>
      <c r="C144" s="13" t="s">
        <v>115</v>
      </c>
      <c r="D144" s="13"/>
      <c r="E144" s="12"/>
      <c r="F144" s="12"/>
      <c r="G144" s="11"/>
    </row>
    <row r="145" spans="1:7" s="29" customFormat="1" x14ac:dyDescent="0.2">
      <c r="A145" s="6"/>
      <c r="B145" s="11">
        <v>32341</v>
      </c>
      <c r="C145" s="10" t="s">
        <v>116</v>
      </c>
      <c r="D145" s="10"/>
      <c r="E145" s="12">
        <v>1312.2</v>
      </c>
      <c r="F145" s="12">
        <v>1794.4</v>
      </c>
      <c r="G145" s="11" t="s">
        <v>22</v>
      </c>
    </row>
    <row r="146" spans="1:7" s="29" customFormat="1" x14ac:dyDescent="0.2">
      <c r="A146" s="6"/>
      <c r="B146" s="11">
        <v>32342</v>
      </c>
      <c r="C146" s="10" t="s">
        <v>117</v>
      </c>
      <c r="D146" s="10"/>
      <c r="E146" s="12">
        <v>1320</v>
      </c>
      <c r="F146" s="12">
        <v>1592.67</v>
      </c>
      <c r="G146" s="11" t="s">
        <v>22</v>
      </c>
    </row>
    <row r="147" spans="1:7" s="29" customFormat="1" x14ac:dyDescent="0.2">
      <c r="A147" s="6"/>
      <c r="B147" s="11">
        <v>32343</v>
      </c>
      <c r="C147" s="10" t="s">
        <v>118</v>
      </c>
      <c r="D147" s="10"/>
      <c r="E147" s="12">
        <v>768</v>
      </c>
      <c r="F147" s="12">
        <v>968.88</v>
      </c>
      <c r="G147" s="11" t="s">
        <v>22</v>
      </c>
    </row>
    <row r="148" spans="1:7" s="29" customFormat="1" x14ac:dyDescent="0.2">
      <c r="A148" s="6"/>
      <c r="B148" s="11">
        <v>32344</v>
      </c>
      <c r="C148" s="10" t="s">
        <v>119</v>
      </c>
      <c r="D148" s="10"/>
      <c r="E148" s="12">
        <v>819.6</v>
      </c>
      <c r="F148" s="12">
        <v>1079.04</v>
      </c>
      <c r="G148" s="11" t="s">
        <v>22</v>
      </c>
    </row>
    <row r="149" spans="1:7" s="29" customFormat="1" x14ac:dyDescent="0.2">
      <c r="A149" s="6"/>
      <c r="B149" s="11">
        <v>32349</v>
      </c>
      <c r="C149" s="10" t="s">
        <v>120</v>
      </c>
      <c r="D149" s="10"/>
      <c r="E149" s="12">
        <v>20</v>
      </c>
      <c r="F149" s="12">
        <v>39.82</v>
      </c>
      <c r="G149" s="11" t="s">
        <v>22</v>
      </c>
    </row>
    <row r="150" spans="1:7" s="29" customFormat="1" x14ac:dyDescent="0.2">
      <c r="A150" s="6"/>
      <c r="B150" s="11"/>
      <c r="C150" s="10"/>
      <c r="D150" s="10"/>
      <c r="E150" s="15">
        <f>SUM(E145:E149)</f>
        <v>4239.8</v>
      </c>
      <c r="F150" s="15">
        <f>SUM(F145:F149)</f>
        <v>5474.8099999999995</v>
      </c>
      <c r="G150" s="11"/>
    </row>
    <row r="151" spans="1:7" s="29" customFormat="1" x14ac:dyDescent="0.2">
      <c r="A151" s="6">
        <v>3236</v>
      </c>
      <c r="B151" s="11"/>
      <c r="C151" s="13" t="s">
        <v>121</v>
      </c>
      <c r="D151" s="13"/>
      <c r="E151" s="12"/>
      <c r="F151" s="12"/>
      <c r="G151" s="11"/>
    </row>
    <row r="152" spans="1:7" s="29" customFormat="1" x14ac:dyDescent="0.2">
      <c r="A152" s="6"/>
      <c r="B152" s="11">
        <v>32361</v>
      </c>
      <c r="C152" s="10" t="s">
        <v>122</v>
      </c>
      <c r="D152" s="10"/>
      <c r="E152" s="12">
        <v>1872.72</v>
      </c>
      <c r="F152" s="12">
        <v>1751.94</v>
      </c>
      <c r="G152" s="11" t="s">
        <v>22</v>
      </c>
    </row>
    <row r="153" spans="1:7" s="29" customFormat="1" x14ac:dyDescent="0.2">
      <c r="A153" s="6"/>
      <c r="B153" s="11">
        <v>32369</v>
      </c>
      <c r="C153" s="10" t="s">
        <v>123</v>
      </c>
      <c r="D153" s="10"/>
      <c r="E153" s="12">
        <v>59.72</v>
      </c>
      <c r="F153" s="12">
        <v>59.72</v>
      </c>
      <c r="G153" s="11" t="s">
        <v>22</v>
      </c>
    </row>
    <row r="154" spans="1:7" s="29" customFormat="1" x14ac:dyDescent="0.2">
      <c r="A154" s="6"/>
      <c r="B154" s="11"/>
      <c r="C154" s="10"/>
      <c r="D154" s="10"/>
      <c r="E154" s="15">
        <f>E152+E153</f>
        <v>1932.44</v>
      </c>
      <c r="F154" s="15">
        <f>F152+F153</f>
        <v>1811.66</v>
      </c>
      <c r="G154" s="11"/>
    </row>
    <row r="155" spans="1:7" s="29" customFormat="1" x14ac:dyDescent="0.2">
      <c r="A155" s="6">
        <v>3237</v>
      </c>
      <c r="B155" s="11"/>
      <c r="C155" s="13" t="s">
        <v>124</v>
      </c>
      <c r="D155" s="13"/>
      <c r="E155" s="12"/>
      <c r="F155" s="12"/>
      <c r="G155" s="11"/>
    </row>
    <row r="156" spans="1:7" s="29" customFormat="1" x14ac:dyDescent="0.2">
      <c r="A156" s="6"/>
      <c r="B156" s="11">
        <v>32372</v>
      </c>
      <c r="C156" s="10" t="s">
        <v>125</v>
      </c>
      <c r="D156" s="10"/>
      <c r="E156" s="12">
        <v>2209.91</v>
      </c>
      <c r="F156" s="47">
        <v>2654.46</v>
      </c>
    </row>
    <row r="157" spans="1:7" s="29" customFormat="1" x14ac:dyDescent="0.2">
      <c r="A157" s="6"/>
      <c r="B157" s="11">
        <v>32373</v>
      </c>
      <c r="C157" s="10" t="s">
        <v>126</v>
      </c>
      <c r="D157" s="10"/>
      <c r="E157" s="12">
        <v>1500</v>
      </c>
      <c r="F157" s="12">
        <v>1500</v>
      </c>
      <c r="G157" s="11" t="s">
        <v>22</v>
      </c>
    </row>
    <row r="158" spans="1:7" s="29" customFormat="1" x14ac:dyDescent="0.2">
      <c r="A158" s="6"/>
      <c r="B158" s="11">
        <v>32376</v>
      </c>
      <c r="C158" s="10" t="s">
        <v>127</v>
      </c>
      <c r="D158" s="10"/>
      <c r="E158" s="12">
        <v>0</v>
      </c>
      <c r="F158" s="12">
        <v>0</v>
      </c>
      <c r="G158" s="11" t="s">
        <v>22</v>
      </c>
    </row>
    <row r="159" spans="1:7" s="29" customFormat="1" x14ac:dyDescent="0.2">
      <c r="A159" s="6"/>
      <c r="B159" s="11">
        <v>32377</v>
      </c>
      <c r="C159" s="10" t="s">
        <v>128</v>
      </c>
      <c r="D159" s="10"/>
      <c r="E159" s="12">
        <v>1509.49</v>
      </c>
      <c r="F159" s="12">
        <v>1509.49</v>
      </c>
      <c r="G159" s="11" t="s">
        <v>22</v>
      </c>
    </row>
    <row r="160" spans="1:7" s="29" customFormat="1" x14ac:dyDescent="0.2">
      <c r="A160" s="6"/>
      <c r="B160" s="11">
        <v>32379</v>
      </c>
      <c r="C160" s="10" t="s">
        <v>129</v>
      </c>
      <c r="D160" s="10"/>
      <c r="E160" s="31">
        <v>3294.84</v>
      </c>
      <c r="F160" s="31">
        <v>3294.8429999999998</v>
      </c>
      <c r="G160" s="11" t="s">
        <v>22</v>
      </c>
    </row>
    <row r="161" spans="1:7" s="29" customFormat="1" x14ac:dyDescent="0.2">
      <c r="A161" s="32"/>
      <c r="B161" s="21"/>
      <c r="C161" s="33"/>
      <c r="D161" s="33"/>
      <c r="E161" s="34">
        <f>SUM(E156:E160)</f>
        <v>8514.24</v>
      </c>
      <c r="F161" s="34">
        <f>SUM(F156:F160)</f>
        <v>8958.7929999999997</v>
      </c>
      <c r="G161" s="11"/>
    </row>
    <row r="162" spans="1:7" x14ac:dyDescent="0.2">
      <c r="A162" s="6">
        <v>3238</v>
      </c>
      <c r="B162" s="11"/>
      <c r="C162" s="13" t="s">
        <v>130</v>
      </c>
      <c r="D162" s="13"/>
      <c r="E162" s="12"/>
      <c r="F162" s="12"/>
      <c r="G162" s="11"/>
    </row>
    <row r="163" spans="1:7" x14ac:dyDescent="0.2">
      <c r="A163" s="6"/>
      <c r="B163" s="11">
        <v>32381</v>
      </c>
      <c r="C163" s="16" t="s">
        <v>131</v>
      </c>
      <c r="D163" s="16"/>
      <c r="E163" s="12">
        <v>1990.84</v>
      </c>
      <c r="F163" s="12">
        <v>1990.84</v>
      </c>
      <c r="G163" s="11" t="s">
        <v>22</v>
      </c>
    </row>
    <row r="164" spans="1:7" x14ac:dyDescent="0.2">
      <c r="A164" s="6"/>
      <c r="B164" s="11">
        <v>32382</v>
      </c>
      <c r="C164" s="10" t="s">
        <v>132</v>
      </c>
      <c r="D164" s="10"/>
      <c r="E164" s="12">
        <v>250</v>
      </c>
      <c r="F164" s="12">
        <v>250</v>
      </c>
      <c r="G164" s="11" t="s">
        <v>22</v>
      </c>
    </row>
    <row r="165" spans="1:7" x14ac:dyDescent="0.2">
      <c r="A165" s="6"/>
      <c r="B165" s="11">
        <v>32389</v>
      </c>
      <c r="C165" s="10" t="s">
        <v>133</v>
      </c>
      <c r="D165" s="10"/>
      <c r="E165" s="12">
        <v>1737.43</v>
      </c>
      <c r="F165" s="12">
        <v>1740.84</v>
      </c>
      <c r="G165" s="11" t="s">
        <v>22</v>
      </c>
    </row>
    <row r="166" spans="1:7" x14ac:dyDescent="0.2">
      <c r="A166" s="6"/>
      <c r="B166" s="11"/>
      <c r="C166" s="10"/>
      <c r="D166" s="10"/>
      <c r="E166" s="15">
        <f>SUM(E163:E165)</f>
        <v>3978.2700000000004</v>
      </c>
      <c r="F166" s="15">
        <f>SUM(F163:F165)</f>
        <v>3981.6800000000003</v>
      </c>
      <c r="G166" s="11"/>
    </row>
    <row r="167" spans="1:7" x14ac:dyDescent="0.2">
      <c r="A167" s="6">
        <v>3239</v>
      </c>
      <c r="B167" s="11"/>
      <c r="C167" s="13" t="s">
        <v>134</v>
      </c>
      <c r="D167" s="13"/>
      <c r="E167" s="12"/>
      <c r="F167" s="12"/>
      <c r="G167" s="11"/>
    </row>
    <row r="168" spans="1:7" x14ac:dyDescent="0.2">
      <c r="B168" s="11">
        <v>32391</v>
      </c>
      <c r="C168" s="10" t="s">
        <v>135</v>
      </c>
      <c r="D168" s="10"/>
      <c r="E168" s="12">
        <v>98.17</v>
      </c>
      <c r="F168" s="12">
        <v>98.17</v>
      </c>
      <c r="G168" s="11" t="s">
        <v>22</v>
      </c>
    </row>
    <row r="169" spans="1:7" x14ac:dyDescent="0.2">
      <c r="A169" s="6"/>
      <c r="B169" s="11">
        <v>32392</v>
      </c>
      <c r="C169" s="10" t="s">
        <v>136</v>
      </c>
      <c r="D169" s="10"/>
      <c r="E169" s="12">
        <v>0</v>
      </c>
      <c r="F169" s="12">
        <v>0</v>
      </c>
      <c r="G169" s="11" t="s">
        <v>22</v>
      </c>
    </row>
    <row r="170" spans="1:7" x14ac:dyDescent="0.2">
      <c r="A170" s="6"/>
      <c r="B170" s="11">
        <v>32394</v>
      </c>
      <c r="C170" s="10" t="s">
        <v>137</v>
      </c>
      <c r="D170" s="10"/>
      <c r="E170" s="12">
        <v>300</v>
      </c>
      <c r="F170" s="12">
        <v>300</v>
      </c>
      <c r="G170" s="11" t="s">
        <v>22</v>
      </c>
    </row>
    <row r="171" spans="1:7" x14ac:dyDescent="0.2">
      <c r="A171" s="6"/>
      <c r="B171" s="11">
        <v>32395</v>
      </c>
      <c r="C171" s="10" t="s">
        <v>138</v>
      </c>
      <c r="D171" s="10"/>
      <c r="E171" s="12">
        <v>41.94</v>
      </c>
      <c r="F171" s="12">
        <v>41.94</v>
      </c>
      <c r="G171" s="11" t="s">
        <v>22</v>
      </c>
    </row>
    <row r="172" spans="1:7" x14ac:dyDescent="0.2">
      <c r="A172" s="6"/>
      <c r="B172" s="11">
        <v>32399</v>
      </c>
      <c r="C172" s="10" t="s">
        <v>139</v>
      </c>
      <c r="D172" s="10"/>
      <c r="E172" s="12">
        <v>433.57</v>
      </c>
      <c r="F172" s="12">
        <v>57.6</v>
      </c>
      <c r="G172" s="11" t="s">
        <v>22</v>
      </c>
    </row>
    <row r="173" spans="1:7" x14ac:dyDescent="0.2">
      <c r="A173" s="6"/>
      <c r="B173" s="11"/>
      <c r="C173" s="10"/>
      <c r="D173" s="10"/>
      <c r="E173" s="15">
        <f>SUM(E168:E172)</f>
        <v>873.68000000000006</v>
      </c>
      <c r="F173" s="15">
        <f>SUM(F168:F172)</f>
        <v>497.71000000000004</v>
      </c>
      <c r="G173" s="11"/>
    </row>
    <row r="174" spans="1:7" x14ac:dyDescent="0.2">
      <c r="A174" s="6">
        <v>3292</v>
      </c>
      <c r="B174" s="11"/>
      <c r="C174" s="13" t="s">
        <v>140</v>
      </c>
      <c r="D174" s="13"/>
      <c r="E174" s="12"/>
      <c r="F174" s="12"/>
      <c r="G174" s="11"/>
    </row>
    <row r="175" spans="1:7" x14ac:dyDescent="0.2">
      <c r="A175" s="6"/>
      <c r="B175" s="11">
        <v>32921</v>
      </c>
      <c r="C175" s="10" t="s">
        <v>141</v>
      </c>
      <c r="D175" s="10"/>
      <c r="E175" s="12">
        <v>663.61</v>
      </c>
      <c r="F175" s="12">
        <v>663.61</v>
      </c>
      <c r="G175" s="11" t="s">
        <v>22</v>
      </c>
    </row>
    <row r="176" spans="1:7" x14ac:dyDescent="0.2">
      <c r="A176" s="6"/>
      <c r="B176" s="11"/>
      <c r="C176" s="10" t="s">
        <v>142</v>
      </c>
      <c r="D176" s="10"/>
      <c r="E176" s="12">
        <v>3056.39</v>
      </c>
      <c r="F176" s="12">
        <v>3254.46</v>
      </c>
      <c r="G176" s="11" t="s">
        <v>22</v>
      </c>
    </row>
    <row r="177" spans="1:7" x14ac:dyDescent="0.2">
      <c r="A177" s="6"/>
      <c r="B177" s="11"/>
      <c r="C177" s="10" t="s">
        <v>143</v>
      </c>
      <c r="D177" s="29"/>
      <c r="E177" s="23">
        <v>663.61</v>
      </c>
      <c r="F177" s="23">
        <v>663.61</v>
      </c>
      <c r="G177" s="11" t="s">
        <v>22</v>
      </c>
    </row>
    <row r="178" spans="1:7" x14ac:dyDescent="0.2">
      <c r="A178" s="6"/>
      <c r="B178" s="11"/>
      <c r="C178" s="10"/>
      <c r="D178" s="10"/>
      <c r="E178" s="15">
        <f>SUM(E175:E177)</f>
        <v>4383.6099999999997</v>
      </c>
      <c r="F178" s="15">
        <f>SUM(F175:F177)</f>
        <v>4581.68</v>
      </c>
      <c r="G178" s="11"/>
    </row>
    <row r="179" spans="1:7" x14ac:dyDescent="0.2">
      <c r="A179" s="6">
        <v>3293</v>
      </c>
      <c r="B179" s="11"/>
      <c r="C179" s="45" t="s">
        <v>196</v>
      </c>
      <c r="D179" s="16"/>
      <c r="E179" s="12"/>
      <c r="F179" s="12"/>
      <c r="G179" s="11"/>
    </row>
    <row r="180" spans="1:7" x14ac:dyDescent="0.2">
      <c r="A180" s="6"/>
      <c r="B180" s="11">
        <v>32931</v>
      </c>
      <c r="C180" s="16" t="s">
        <v>197</v>
      </c>
      <c r="D180" s="16"/>
      <c r="E180" s="12">
        <v>530.89</v>
      </c>
      <c r="F180" s="12">
        <v>497.71</v>
      </c>
      <c r="G180" s="11" t="s">
        <v>22</v>
      </c>
    </row>
    <row r="181" spans="1:7" x14ac:dyDescent="0.2">
      <c r="A181" s="6"/>
      <c r="B181" s="11"/>
      <c r="C181" s="16"/>
      <c r="D181" s="16"/>
      <c r="E181" s="36">
        <f>SUM(E180)</f>
        <v>530.89</v>
      </c>
      <c r="F181" s="36">
        <f>SUM(F180)</f>
        <v>497.71</v>
      </c>
      <c r="G181" s="11"/>
    </row>
    <row r="182" spans="1:7" x14ac:dyDescent="0.2">
      <c r="A182" s="6"/>
      <c r="B182" s="11"/>
      <c r="C182" s="16"/>
      <c r="D182" s="16"/>
      <c r="E182" s="12"/>
      <c r="F182" s="12"/>
      <c r="G182" s="11"/>
    </row>
    <row r="183" spans="1:7" x14ac:dyDescent="0.2">
      <c r="A183" s="6">
        <v>3294</v>
      </c>
      <c r="B183" s="11"/>
      <c r="C183" s="13" t="s">
        <v>144</v>
      </c>
      <c r="D183" s="13"/>
      <c r="E183" s="12"/>
      <c r="F183" s="12"/>
      <c r="G183" s="11"/>
    </row>
    <row r="184" spans="1:7" x14ac:dyDescent="0.2">
      <c r="A184" s="6"/>
      <c r="B184" s="11">
        <v>32941</v>
      </c>
      <c r="C184" s="16" t="s">
        <v>145</v>
      </c>
      <c r="D184" s="16"/>
      <c r="E184" s="12">
        <v>236</v>
      </c>
      <c r="F184" s="12">
        <v>149.33000000000001</v>
      </c>
      <c r="G184" s="11" t="s">
        <v>22</v>
      </c>
    </row>
    <row r="185" spans="1:7" x14ac:dyDescent="0.2">
      <c r="A185" s="6"/>
      <c r="B185" s="11"/>
      <c r="C185" s="16"/>
      <c r="D185" s="16"/>
      <c r="E185" s="15">
        <f>SUM(E184)</f>
        <v>236</v>
      </c>
      <c r="F185" s="15">
        <f>SUM(F184)</f>
        <v>149.33000000000001</v>
      </c>
      <c r="G185" s="11"/>
    </row>
    <row r="186" spans="1:7" x14ac:dyDescent="0.2">
      <c r="A186" s="6">
        <v>3295</v>
      </c>
      <c r="B186" s="11"/>
      <c r="C186" s="13" t="s">
        <v>146</v>
      </c>
      <c r="D186" s="13"/>
      <c r="E186" s="12"/>
      <c r="F186" s="12"/>
      <c r="G186" s="11"/>
    </row>
    <row r="187" spans="1:7" x14ac:dyDescent="0.2">
      <c r="A187" s="6"/>
      <c r="B187" s="11">
        <v>32951</v>
      </c>
      <c r="C187" s="16" t="s">
        <v>147</v>
      </c>
      <c r="D187" s="16"/>
      <c r="E187" s="12">
        <v>461.81</v>
      </c>
      <c r="F187" s="12">
        <v>592.66999999999996</v>
      </c>
      <c r="G187" s="11" t="s">
        <v>22</v>
      </c>
    </row>
    <row r="188" spans="1:7" x14ac:dyDescent="0.2">
      <c r="A188" s="6"/>
      <c r="B188" s="11">
        <v>32952</v>
      </c>
      <c r="C188" s="16" t="s">
        <v>148</v>
      </c>
      <c r="D188" s="16"/>
      <c r="E188" s="12">
        <v>401.4</v>
      </c>
      <c r="F188" s="12">
        <v>359.27</v>
      </c>
      <c r="G188" s="11" t="s">
        <v>22</v>
      </c>
    </row>
    <row r="189" spans="1:7" x14ac:dyDescent="0.2">
      <c r="A189" s="6"/>
      <c r="B189" s="11">
        <v>32953</v>
      </c>
      <c r="C189" s="16" t="s">
        <v>149</v>
      </c>
      <c r="D189" s="16"/>
      <c r="E189" s="12">
        <v>90</v>
      </c>
      <c r="F189" s="12">
        <v>132.72</v>
      </c>
      <c r="G189" s="11" t="s">
        <v>22</v>
      </c>
    </row>
    <row r="190" spans="1:7" x14ac:dyDescent="0.2">
      <c r="A190" s="6"/>
      <c r="B190" s="11">
        <v>32954</v>
      </c>
      <c r="C190" s="16" t="s">
        <v>150</v>
      </c>
      <c r="D190" s="16"/>
      <c r="E190" s="12">
        <v>0</v>
      </c>
      <c r="F190" s="12">
        <v>508.01</v>
      </c>
      <c r="G190" s="11" t="s">
        <v>22</v>
      </c>
    </row>
    <row r="191" spans="1:7" x14ac:dyDescent="0.2">
      <c r="A191" s="6"/>
      <c r="B191" s="11"/>
      <c r="C191" s="16"/>
      <c r="D191" s="16"/>
      <c r="E191" s="12"/>
      <c r="F191" s="12"/>
      <c r="G191" s="11"/>
    </row>
    <row r="192" spans="1:7" x14ac:dyDescent="0.2">
      <c r="A192" s="6"/>
      <c r="B192" s="11"/>
      <c r="C192" s="16"/>
      <c r="D192" s="16"/>
      <c r="E192" s="15">
        <f>SUM(E187:E190)</f>
        <v>953.21</v>
      </c>
      <c r="F192" s="15">
        <f>SUM(F187:F190)</f>
        <v>1592.6699999999998</v>
      </c>
      <c r="G192" s="11"/>
    </row>
    <row r="193" spans="1:7" x14ac:dyDescent="0.2">
      <c r="A193" s="6">
        <v>3299</v>
      </c>
      <c r="B193" s="11"/>
      <c r="C193" s="13" t="s">
        <v>151</v>
      </c>
      <c r="D193" s="13"/>
      <c r="E193" s="12"/>
      <c r="F193" s="12"/>
      <c r="G193" s="11"/>
    </row>
    <row r="194" spans="1:7" x14ac:dyDescent="0.2">
      <c r="A194" s="6"/>
      <c r="B194" s="11">
        <v>32991</v>
      </c>
      <c r="C194" s="16" t="s">
        <v>152</v>
      </c>
      <c r="D194" s="44"/>
      <c r="E194" s="23">
        <v>483.2</v>
      </c>
      <c r="F194" s="23">
        <v>497.71</v>
      </c>
      <c r="G194" s="11" t="s">
        <v>22</v>
      </c>
    </row>
    <row r="195" spans="1:7" x14ac:dyDescent="0.2">
      <c r="A195" s="6"/>
      <c r="B195" s="11">
        <v>32999</v>
      </c>
      <c r="C195" s="16" t="s">
        <v>153</v>
      </c>
      <c r="D195" s="16"/>
      <c r="E195" s="12">
        <v>5171.1000000000004</v>
      </c>
      <c r="F195" s="12">
        <v>497.71</v>
      </c>
      <c r="G195" s="11" t="s">
        <v>22</v>
      </c>
    </row>
    <row r="196" spans="1:7" x14ac:dyDescent="0.2">
      <c r="A196" s="6"/>
      <c r="B196" s="35"/>
      <c r="C196" s="16"/>
      <c r="D196" s="16"/>
      <c r="E196" s="15">
        <f>SUM(E194:E195)</f>
        <v>5654.3</v>
      </c>
      <c r="F196" s="15">
        <f>SUM(F194:F195)</f>
        <v>995.42</v>
      </c>
      <c r="G196" s="11"/>
    </row>
    <row r="197" spans="1:7" x14ac:dyDescent="0.2">
      <c r="A197" s="6">
        <v>34</v>
      </c>
      <c r="B197" s="35"/>
      <c r="C197" s="13" t="s">
        <v>154</v>
      </c>
      <c r="D197" s="13"/>
      <c r="E197" s="12"/>
      <c r="F197" s="12"/>
      <c r="G197" s="11"/>
    </row>
    <row r="198" spans="1:7" x14ac:dyDescent="0.2">
      <c r="A198" s="6">
        <v>3427</v>
      </c>
      <c r="C198" s="13" t="s">
        <v>155</v>
      </c>
      <c r="D198" s="13"/>
      <c r="E198" s="12"/>
      <c r="F198" s="12"/>
      <c r="G198" s="11"/>
    </row>
    <row r="199" spans="1:7" x14ac:dyDescent="0.2">
      <c r="A199" s="6"/>
      <c r="B199" s="35">
        <v>34273</v>
      </c>
      <c r="C199" s="16" t="s">
        <v>156</v>
      </c>
      <c r="D199" s="16"/>
      <c r="E199" s="12">
        <v>0</v>
      </c>
      <c r="F199" s="12">
        <v>0</v>
      </c>
      <c r="G199" s="11"/>
    </row>
    <row r="200" spans="1:7" x14ac:dyDescent="0.2">
      <c r="A200" s="6"/>
      <c r="B200" s="35"/>
      <c r="C200" s="13"/>
      <c r="D200" s="13"/>
      <c r="E200" s="15"/>
      <c r="F200" s="15"/>
      <c r="G200" s="11"/>
    </row>
    <row r="201" spans="1:7" x14ac:dyDescent="0.2">
      <c r="A201" s="6">
        <v>3431</v>
      </c>
      <c r="B201" s="11"/>
      <c r="C201" s="13" t="s">
        <v>157</v>
      </c>
      <c r="D201" s="13"/>
      <c r="E201" s="12"/>
      <c r="F201" s="12"/>
      <c r="G201" s="11"/>
    </row>
    <row r="202" spans="1:7" x14ac:dyDescent="0.2">
      <c r="A202" s="6"/>
      <c r="B202" s="11">
        <v>34311</v>
      </c>
      <c r="C202" s="10" t="s">
        <v>158</v>
      </c>
      <c r="D202" s="10"/>
      <c r="E202" s="12">
        <v>148.85</v>
      </c>
      <c r="F202" s="12">
        <v>148.85</v>
      </c>
      <c r="G202" s="11" t="s">
        <v>22</v>
      </c>
    </row>
    <row r="203" spans="1:7" x14ac:dyDescent="0.2">
      <c r="A203" s="6"/>
      <c r="B203" s="11">
        <v>34312</v>
      </c>
      <c r="C203" s="10" t="s">
        <v>159</v>
      </c>
      <c r="D203" s="10"/>
      <c r="E203" s="12">
        <v>405.69</v>
      </c>
      <c r="F203" s="12">
        <v>348.86</v>
      </c>
      <c r="G203" s="11" t="s">
        <v>22</v>
      </c>
    </row>
    <row r="204" spans="1:7" x14ac:dyDescent="0.2">
      <c r="A204" s="6"/>
      <c r="B204" s="11"/>
      <c r="C204" s="10"/>
      <c r="D204" s="10"/>
      <c r="E204" s="36">
        <f>SUM(E202:E203)</f>
        <v>554.54</v>
      </c>
      <c r="F204" s="36">
        <f>SUM(F202:F203)</f>
        <v>497.71000000000004</v>
      </c>
      <c r="G204" s="11"/>
    </row>
    <row r="205" spans="1:7" x14ac:dyDescent="0.2">
      <c r="A205" s="6">
        <v>3433</v>
      </c>
      <c r="B205" s="11"/>
      <c r="C205" s="13" t="s">
        <v>160</v>
      </c>
      <c r="D205" s="13"/>
      <c r="E205" s="12"/>
      <c r="F205" s="12"/>
      <c r="G205" s="11"/>
    </row>
    <row r="206" spans="1:7" x14ac:dyDescent="0.2">
      <c r="A206" s="6"/>
      <c r="B206" s="11">
        <v>34333</v>
      </c>
      <c r="C206" s="10" t="s">
        <v>161</v>
      </c>
      <c r="D206" s="10"/>
      <c r="E206" s="12">
        <v>318.52999999999997</v>
      </c>
      <c r="F206" s="12">
        <v>298.63</v>
      </c>
      <c r="G206" s="11"/>
    </row>
    <row r="207" spans="1:7" x14ac:dyDescent="0.2">
      <c r="A207" s="6"/>
      <c r="B207" s="11"/>
      <c r="C207" s="10"/>
      <c r="D207" s="10"/>
      <c r="E207" s="36">
        <f>SUM(E206)</f>
        <v>318.52999999999997</v>
      </c>
      <c r="F207" s="36">
        <f>SUM(F206)</f>
        <v>298.63</v>
      </c>
      <c r="G207" s="11"/>
    </row>
    <row r="208" spans="1:7" x14ac:dyDescent="0.2">
      <c r="A208" s="6"/>
      <c r="B208" s="11"/>
      <c r="C208" s="10"/>
      <c r="D208" s="10"/>
      <c r="E208" s="15"/>
      <c r="F208" s="15"/>
      <c r="G208" s="11"/>
    </row>
    <row r="209" spans="1:7" x14ac:dyDescent="0.2">
      <c r="A209" s="6">
        <v>4</v>
      </c>
      <c r="B209" s="11"/>
      <c r="C209" s="13" t="s">
        <v>162</v>
      </c>
      <c r="D209" s="13"/>
      <c r="E209" s="12"/>
      <c r="F209" s="12"/>
      <c r="G209" s="11"/>
    </row>
    <row r="210" spans="1:7" x14ac:dyDescent="0.2">
      <c r="A210" s="6">
        <v>42</v>
      </c>
      <c r="B210" s="11"/>
      <c r="C210" s="13" t="s">
        <v>163</v>
      </c>
      <c r="D210" s="13"/>
      <c r="E210" s="12"/>
      <c r="F210" s="12"/>
      <c r="G210" s="11"/>
    </row>
    <row r="211" spans="1:7" x14ac:dyDescent="0.2">
      <c r="A211" s="6">
        <v>422</v>
      </c>
      <c r="B211" s="11"/>
      <c r="C211" s="13" t="s">
        <v>164</v>
      </c>
      <c r="D211" s="13"/>
      <c r="E211" s="12"/>
      <c r="F211" s="12"/>
      <c r="G211" s="11"/>
    </row>
    <row r="212" spans="1:7" x14ac:dyDescent="0.2">
      <c r="A212" s="6">
        <v>4221</v>
      </c>
      <c r="B212" s="11"/>
      <c r="C212" s="13" t="s">
        <v>165</v>
      </c>
      <c r="D212" s="13"/>
      <c r="E212" s="12"/>
      <c r="F212" s="12"/>
      <c r="G212" s="11"/>
    </row>
    <row r="213" spans="1:7" x14ac:dyDescent="0.2">
      <c r="A213" s="6"/>
      <c r="B213" s="11">
        <v>42211</v>
      </c>
      <c r="C213" s="10" t="s">
        <v>166</v>
      </c>
      <c r="D213" s="10"/>
      <c r="E213" s="12">
        <v>4001.36</v>
      </c>
      <c r="F213" s="12">
        <v>5000</v>
      </c>
      <c r="G213" s="11" t="s">
        <v>22</v>
      </c>
    </row>
    <row r="214" spans="1:7" x14ac:dyDescent="0.2">
      <c r="A214" s="6"/>
      <c r="B214" s="11">
        <v>42212</v>
      </c>
      <c r="C214" s="10" t="s">
        <v>167</v>
      </c>
      <c r="D214" s="10"/>
      <c r="E214" s="12">
        <v>7772.25</v>
      </c>
      <c r="F214" s="12">
        <v>10415.299999999999</v>
      </c>
      <c r="G214" s="11" t="s">
        <v>22</v>
      </c>
    </row>
    <row r="215" spans="1:7" x14ac:dyDescent="0.2">
      <c r="A215" s="6"/>
      <c r="B215" s="11">
        <v>42231</v>
      </c>
      <c r="C215" s="10" t="s">
        <v>168</v>
      </c>
      <c r="D215" s="10"/>
      <c r="E215" s="12">
        <v>2585</v>
      </c>
      <c r="F215" s="12">
        <v>3000</v>
      </c>
      <c r="G215" s="11" t="s">
        <v>22</v>
      </c>
    </row>
    <row r="216" spans="1:7" x14ac:dyDescent="0.2">
      <c r="A216" s="6"/>
      <c r="B216" s="11"/>
      <c r="C216" s="10"/>
      <c r="D216" s="10"/>
      <c r="E216" s="15">
        <f>SUM(E213:E215)</f>
        <v>14358.61</v>
      </c>
      <c r="F216" s="15">
        <f>SUM(F213:F215)</f>
        <v>18415.3</v>
      </c>
      <c r="G216" s="11"/>
    </row>
    <row r="217" spans="1:7" x14ac:dyDescent="0.2">
      <c r="A217" s="6">
        <v>4222</v>
      </c>
      <c r="B217" s="11"/>
      <c r="C217" s="13" t="s">
        <v>169</v>
      </c>
      <c r="D217" s="13"/>
      <c r="E217" s="12"/>
      <c r="F217" s="12"/>
      <c r="G217" s="11"/>
    </row>
    <row r="218" spans="1:7" x14ac:dyDescent="0.2">
      <c r="A218" s="6"/>
      <c r="B218" s="11">
        <v>42221</v>
      </c>
      <c r="C218" s="10" t="s">
        <v>170</v>
      </c>
      <c r="D218" s="10"/>
      <c r="E218" s="12">
        <v>640</v>
      </c>
      <c r="F218" s="12">
        <v>600</v>
      </c>
      <c r="G218" s="11" t="s">
        <v>22</v>
      </c>
    </row>
    <row r="219" spans="1:7" x14ac:dyDescent="0.2">
      <c r="A219" s="6"/>
      <c r="B219" s="11">
        <v>42222</v>
      </c>
      <c r="C219" s="10" t="s">
        <v>171</v>
      </c>
      <c r="D219" s="10"/>
      <c r="E219" s="12">
        <v>0</v>
      </c>
      <c r="F219" s="12">
        <v>0</v>
      </c>
      <c r="G219" s="11" t="s">
        <v>22</v>
      </c>
    </row>
    <row r="220" spans="1:7" x14ac:dyDescent="0.2">
      <c r="A220" s="6"/>
      <c r="B220" s="11">
        <v>42223</v>
      </c>
      <c r="C220" s="10" t="s">
        <v>172</v>
      </c>
      <c r="D220" s="10"/>
      <c r="E220" s="12">
        <v>0</v>
      </c>
      <c r="F220" s="12">
        <v>0</v>
      </c>
      <c r="G220" s="11" t="s">
        <v>22</v>
      </c>
    </row>
    <row r="221" spans="1:7" x14ac:dyDescent="0.2">
      <c r="A221" s="6"/>
      <c r="B221" s="11">
        <v>42229</v>
      </c>
      <c r="C221" s="10" t="s">
        <v>173</v>
      </c>
      <c r="D221" s="10"/>
      <c r="E221" s="12">
        <v>0</v>
      </c>
      <c r="F221" s="12">
        <v>395.42</v>
      </c>
      <c r="G221" s="11" t="s">
        <v>22</v>
      </c>
    </row>
    <row r="222" spans="1:7" x14ac:dyDescent="0.2">
      <c r="A222" s="6"/>
      <c r="B222" s="11"/>
      <c r="C222" s="10"/>
      <c r="D222" s="10"/>
      <c r="E222" s="15">
        <f>SUM(E218:E221)</f>
        <v>640</v>
      </c>
      <c r="F222" s="15">
        <f>SUM(F218:F221)</f>
        <v>995.42000000000007</v>
      </c>
      <c r="G222" s="11"/>
    </row>
    <row r="223" spans="1:7" x14ac:dyDescent="0.2">
      <c r="A223" s="6">
        <v>4223</v>
      </c>
      <c r="B223" s="11"/>
      <c r="C223" s="13" t="s">
        <v>168</v>
      </c>
      <c r="D223" s="13"/>
      <c r="E223" s="12"/>
      <c r="F223" s="12"/>
      <c r="G223" s="11"/>
    </row>
    <row r="224" spans="1:7" x14ac:dyDescent="0.2">
      <c r="A224" s="6"/>
      <c r="B224" s="11">
        <v>42231</v>
      </c>
      <c r="C224" s="10" t="s">
        <v>174</v>
      </c>
      <c r="D224" s="10"/>
      <c r="E224" s="12">
        <v>0</v>
      </c>
      <c r="F224" s="12">
        <v>1500</v>
      </c>
      <c r="G224" s="11" t="s">
        <v>22</v>
      </c>
    </row>
    <row r="225" spans="1:8" x14ac:dyDescent="0.2">
      <c r="A225" s="6"/>
      <c r="B225" s="11">
        <v>42232</v>
      </c>
      <c r="C225" s="10" t="s">
        <v>175</v>
      </c>
      <c r="D225" s="10"/>
      <c r="E225" s="12">
        <v>0</v>
      </c>
      <c r="F225" s="12">
        <v>0</v>
      </c>
      <c r="G225" s="11" t="s">
        <v>22</v>
      </c>
    </row>
    <row r="226" spans="1:8" x14ac:dyDescent="0.2">
      <c r="A226" s="6"/>
      <c r="B226" s="11">
        <v>42233</v>
      </c>
      <c r="C226" s="10" t="s">
        <v>176</v>
      </c>
      <c r="D226" s="10"/>
      <c r="E226" s="12">
        <v>0</v>
      </c>
      <c r="F226" s="12">
        <v>490.85</v>
      </c>
      <c r="G226" s="11" t="s">
        <v>22</v>
      </c>
    </row>
    <row r="227" spans="1:8" x14ac:dyDescent="0.2">
      <c r="A227" s="6"/>
      <c r="B227" s="11">
        <v>42239</v>
      </c>
      <c r="C227" s="10" t="s">
        <v>177</v>
      </c>
      <c r="D227" s="10"/>
      <c r="E227" s="12">
        <v>0</v>
      </c>
      <c r="F227" s="12">
        <v>0</v>
      </c>
      <c r="G227" s="11" t="s">
        <v>22</v>
      </c>
    </row>
    <row r="228" spans="1:8" x14ac:dyDescent="0.2">
      <c r="A228" s="6"/>
      <c r="B228" s="11"/>
      <c r="C228" s="10"/>
      <c r="D228" s="10"/>
      <c r="E228" s="15">
        <f>E227+E226+E225+E224</f>
        <v>0</v>
      </c>
      <c r="F228" s="15">
        <f>F227+F226+F225+F224</f>
        <v>1990.85</v>
      </c>
      <c r="G228" s="11"/>
    </row>
    <row r="229" spans="1:8" x14ac:dyDescent="0.2">
      <c r="A229" s="6">
        <v>4226</v>
      </c>
      <c r="B229" s="11"/>
      <c r="C229" s="13" t="s">
        <v>178</v>
      </c>
      <c r="D229" s="13"/>
      <c r="E229" s="12"/>
      <c r="F229" s="12"/>
      <c r="G229" s="11"/>
    </row>
    <row r="230" spans="1:8" x14ac:dyDescent="0.2">
      <c r="A230" s="6"/>
      <c r="B230" s="11">
        <v>42261</v>
      </c>
      <c r="C230" s="10" t="s">
        <v>179</v>
      </c>
      <c r="D230" s="10"/>
      <c r="E230" s="12">
        <v>530.89</v>
      </c>
      <c r="F230" s="12">
        <v>497.71</v>
      </c>
      <c r="G230" s="11" t="s">
        <v>22</v>
      </c>
    </row>
    <row r="231" spans="1:8" x14ac:dyDescent="0.2">
      <c r="A231" s="6"/>
      <c r="B231" s="11">
        <v>42262</v>
      </c>
      <c r="C231" s="10" t="s">
        <v>180</v>
      </c>
      <c r="D231" s="10"/>
      <c r="E231" s="12">
        <v>0</v>
      </c>
      <c r="F231" s="12">
        <v>0</v>
      </c>
      <c r="G231" s="11" t="s">
        <v>22</v>
      </c>
    </row>
    <row r="232" spans="1:8" x14ac:dyDescent="0.2">
      <c r="A232" s="6"/>
      <c r="B232" s="11"/>
      <c r="C232" s="10"/>
      <c r="D232" s="10"/>
      <c r="E232" s="15">
        <f>SUM(E230:E231)</f>
        <v>530.89</v>
      </c>
      <c r="F232" s="15">
        <f>SUM(F230:F231)</f>
        <v>497.71</v>
      </c>
      <c r="G232" s="11"/>
    </row>
    <row r="233" spans="1:8" x14ac:dyDescent="0.2">
      <c r="A233" s="6">
        <v>4227</v>
      </c>
      <c r="B233" s="11"/>
      <c r="C233" s="13" t="s">
        <v>181</v>
      </c>
      <c r="D233" s="13"/>
      <c r="E233" s="12"/>
      <c r="F233" s="12"/>
      <c r="G233" s="11"/>
    </row>
    <row r="234" spans="1:8" x14ac:dyDescent="0.2">
      <c r="A234" s="6"/>
      <c r="B234" s="11">
        <v>42271</v>
      </c>
      <c r="C234" s="10" t="s">
        <v>182</v>
      </c>
      <c r="D234" s="10"/>
      <c r="E234" s="12">
        <v>420</v>
      </c>
      <c r="F234" s="12">
        <v>0</v>
      </c>
      <c r="G234" s="11" t="s">
        <v>22</v>
      </c>
    </row>
    <row r="235" spans="1:8" x14ac:dyDescent="0.2">
      <c r="A235" s="6"/>
      <c r="B235" s="11">
        <v>42272</v>
      </c>
      <c r="C235" s="10" t="s">
        <v>183</v>
      </c>
      <c r="D235" s="10"/>
      <c r="E235" s="12">
        <v>425</v>
      </c>
      <c r="F235" s="12">
        <v>0</v>
      </c>
      <c r="G235" s="11" t="s">
        <v>22</v>
      </c>
      <c r="H235" s="37"/>
    </row>
    <row r="236" spans="1:8" x14ac:dyDescent="0.2">
      <c r="A236" s="6"/>
      <c r="B236" s="11">
        <v>42273</v>
      </c>
      <c r="C236" s="10" t="s">
        <v>184</v>
      </c>
      <c r="D236" s="10"/>
      <c r="E236" s="12">
        <v>430</v>
      </c>
      <c r="F236" s="12">
        <v>0</v>
      </c>
      <c r="G236" s="11" t="s">
        <v>22</v>
      </c>
      <c r="H236" s="37"/>
    </row>
    <row r="237" spans="1:8" x14ac:dyDescent="0.2">
      <c r="A237" s="6"/>
      <c r="B237" s="11"/>
      <c r="C237" s="10"/>
      <c r="D237" s="10"/>
      <c r="E237" s="15">
        <f>SUM(E234:E236)</f>
        <v>1275</v>
      </c>
      <c r="F237" s="15">
        <v>0</v>
      </c>
      <c r="G237" s="11"/>
      <c r="H237" s="37"/>
    </row>
    <row r="238" spans="1:8" x14ac:dyDescent="0.2">
      <c r="A238" s="6"/>
      <c r="B238" s="11"/>
      <c r="C238" s="10"/>
      <c r="D238" s="10"/>
      <c r="E238" s="15"/>
      <c r="F238" s="48"/>
      <c r="G238" s="21"/>
      <c r="H238" s="37"/>
    </row>
    <row r="239" spans="1:8" x14ac:dyDescent="0.2">
      <c r="A239" s="6">
        <v>4231</v>
      </c>
      <c r="B239" s="11"/>
      <c r="C239" s="13" t="s">
        <v>185</v>
      </c>
      <c r="D239" s="13"/>
      <c r="E239" s="12"/>
      <c r="F239" s="49"/>
      <c r="G239" s="21"/>
    </row>
    <row r="240" spans="1:8" x14ac:dyDescent="0.2">
      <c r="A240" s="6"/>
      <c r="B240" s="11">
        <v>42311</v>
      </c>
      <c r="C240" s="10" t="s">
        <v>186</v>
      </c>
      <c r="D240" s="10"/>
      <c r="E240" s="38">
        <v>3610</v>
      </c>
      <c r="F240" s="38">
        <v>0</v>
      </c>
      <c r="G240" s="11"/>
    </row>
    <row r="241" spans="1:9" x14ac:dyDescent="0.2">
      <c r="A241" s="6"/>
      <c r="B241" s="11"/>
      <c r="C241" s="10"/>
      <c r="D241" s="10"/>
      <c r="E241" s="15"/>
      <c r="F241" s="15"/>
      <c r="G241" s="11"/>
    </row>
    <row r="242" spans="1:9" x14ac:dyDescent="0.2">
      <c r="A242" s="6">
        <v>4241</v>
      </c>
      <c r="B242" s="11"/>
      <c r="C242" s="13" t="s">
        <v>187</v>
      </c>
      <c r="D242" s="13"/>
      <c r="E242" s="12"/>
      <c r="F242" s="12"/>
      <c r="G242" s="11"/>
    </row>
    <row r="243" spans="1:9" x14ac:dyDescent="0.2">
      <c r="A243" s="6"/>
      <c r="B243" s="11">
        <v>42411</v>
      </c>
      <c r="C243" s="10" t="s">
        <v>188</v>
      </c>
      <c r="D243" s="10"/>
      <c r="E243" s="12">
        <v>80</v>
      </c>
      <c r="F243" s="12">
        <v>298.63</v>
      </c>
      <c r="G243" s="11" t="s">
        <v>22</v>
      </c>
    </row>
    <row r="244" spans="1:9" x14ac:dyDescent="0.2">
      <c r="A244" s="6"/>
      <c r="B244" s="11"/>
      <c r="C244" s="10"/>
      <c r="D244" s="10"/>
      <c r="E244" s="15">
        <f>SUM(E243)</f>
        <v>80</v>
      </c>
      <c r="F244" s="15">
        <f>SUM(F243)</f>
        <v>298.63</v>
      </c>
      <c r="G244" s="11"/>
    </row>
    <row r="245" spans="1:9" x14ac:dyDescent="0.2">
      <c r="A245" s="6">
        <v>4511</v>
      </c>
      <c r="B245" s="11"/>
      <c r="C245" s="13" t="s">
        <v>198</v>
      </c>
      <c r="D245" s="13"/>
      <c r="E245" s="12"/>
      <c r="F245" s="12"/>
      <c r="G245" s="11"/>
    </row>
    <row r="246" spans="1:9" x14ac:dyDescent="0.2">
      <c r="A246" s="6"/>
      <c r="B246" s="11">
        <v>45111</v>
      </c>
      <c r="C246" s="10" t="s">
        <v>199</v>
      </c>
      <c r="D246" s="10"/>
      <c r="E246" s="30">
        <v>0</v>
      </c>
      <c r="F246" s="30">
        <v>995.43</v>
      </c>
      <c r="G246" s="11"/>
    </row>
    <row r="247" spans="1:9" x14ac:dyDescent="0.2">
      <c r="A247" s="6"/>
      <c r="B247" s="11"/>
      <c r="C247" s="10"/>
      <c r="D247" s="10"/>
      <c r="E247" s="15">
        <f>SUM(E246)</f>
        <v>0</v>
      </c>
      <c r="F247" s="15">
        <f>SUM(F246)</f>
        <v>995.43</v>
      </c>
      <c r="G247" s="11"/>
    </row>
    <row r="248" spans="1:9" ht="15.75" x14ac:dyDescent="0.25">
      <c r="A248" s="6"/>
      <c r="B248" s="11"/>
      <c r="C248" s="10"/>
      <c r="D248" s="10"/>
      <c r="E248" s="39"/>
      <c r="F248" s="39"/>
      <c r="G248" s="11"/>
    </row>
    <row r="249" spans="1:9" ht="15.75" x14ac:dyDescent="0.25">
      <c r="A249" s="6"/>
      <c r="B249" s="11"/>
      <c r="C249" s="10"/>
      <c r="D249" s="10"/>
      <c r="E249" s="39">
        <f>SUM(E23+E26+E30+E41+E46+E55+E86+E94+E100+E107+E110+E116+E125+E133+E138+E143+E150+E154+E161+E166+E173+E178+E181+E185+E192+E196+E204+E207+E216+E222+E228+E232+E244+E247)</f>
        <v>239294.73999999993</v>
      </c>
      <c r="F249" s="39">
        <f>SUM(F23+F26+F30+F41+F46+F55+F86+F94+F100+F107+F110+F116+F125+F133+F138+F143+F150+F154+F161+F166+F173+F178+F181+F185+F192+F196+F204+F207+F216+F222+F228+F232+F244+F247)</f>
        <v>192847.59899999999</v>
      </c>
      <c r="G249" s="11"/>
    </row>
    <row r="250" spans="1:9" x14ac:dyDescent="0.2">
      <c r="E250" s="40"/>
      <c r="F250" s="40"/>
      <c r="G250"/>
    </row>
    <row r="251" spans="1:9" x14ac:dyDescent="0.2">
      <c r="B251" s="41" t="s">
        <v>201</v>
      </c>
      <c r="C251" s="3"/>
      <c r="D251" s="3"/>
      <c r="E251" s="23" t="s">
        <v>189</v>
      </c>
      <c r="G251" t="s">
        <v>190</v>
      </c>
    </row>
    <row r="252" spans="1:9" x14ac:dyDescent="0.2">
      <c r="B252" s="41" t="s">
        <v>202</v>
      </c>
      <c r="C252" s="3"/>
      <c r="D252" s="3"/>
    </row>
    <row r="253" spans="1:9" x14ac:dyDescent="0.2">
      <c r="C253" s="3"/>
      <c r="D253" s="3"/>
      <c r="E253" s="46" t="s">
        <v>200</v>
      </c>
      <c r="F253" s="46"/>
      <c r="G253" s="3" t="s">
        <v>193</v>
      </c>
    </row>
    <row r="254" spans="1:9" x14ac:dyDescent="0.2">
      <c r="B254" s="41" t="s">
        <v>208</v>
      </c>
      <c r="C254" s="41"/>
      <c r="D254" s="41"/>
    </row>
    <row r="255" spans="1:9" x14ac:dyDescent="0.2">
      <c r="G255"/>
    </row>
    <row r="256" spans="1:9" x14ac:dyDescent="0.2">
      <c r="A256" s="42"/>
      <c r="B256" s="42"/>
      <c r="E256"/>
      <c r="F256"/>
      <c r="G256" s="23"/>
      <c r="I256" s="43"/>
    </row>
    <row r="257" spans="2:9" x14ac:dyDescent="0.2">
      <c r="B257" s="42"/>
      <c r="E257"/>
      <c r="F257"/>
      <c r="G257" s="23"/>
      <c r="I257" s="43"/>
    </row>
    <row r="258" spans="2:9" x14ac:dyDescent="0.2">
      <c r="B258" s="24"/>
      <c r="C258" s="3"/>
      <c r="D258" s="3"/>
      <c r="E258"/>
      <c r="F258"/>
      <c r="G258" s="23"/>
      <c r="I258" s="43"/>
    </row>
    <row r="259" spans="2:9" x14ac:dyDescent="0.2">
      <c r="B259" s="24"/>
      <c r="C259" s="3"/>
      <c r="D259" s="3"/>
      <c r="E259"/>
      <c r="F259"/>
      <c r="G259" s="23"/>
    </row>
    <row r="260" spans="2:9" x14ac:dyDescent="0.2">
      <c r="B260" s="24"/>
      <c r="C260" s="3"/>
      <c r="D260" s="3"/>
      <c r="E260"/>
      <c r="F260"/>
      <c r="G260" s="23"/>
    </row>
    <row r="261" spans="2:9" x14ac:dyDescent="0.2">
      <c r="B261" s="24"/>
      <c r="C261" s="3"/>
      <c r="D261" s="3"/>
      <c r="E261"/>
      <c r="F261"/>
      <c r="G261" s="23"/>
    </row>
    <row r="262" spans="2:9" x14ac:dyDescent="0.2">
      <c r="B262" s="24"/>
      <c r="C262" s="3"/>
      <c r="D262" s="3"/>
      <c r="E262"/>
      <c r="F262"/>
      <c r="G262" s="23"/>
    </row>
  </sheetData>
  <sheetProtection selectLockedCells="1" selectUnlockedCells="1"/>
  <pageMargins left="0.42" right="0.12" top="0.26" bottom="0.12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 2019.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</dc:creator>
  <cp:lastModifiedBy>zbornica</cp:lastModifiedBy>
  <cp:lastPrinted>2023-01-30T08:20:46Z</cp:lastPrinted>
  <dcterms:created xsi:type="dcterms:W3CDTF">2021-01-11T08:48:20Z</dcterms:created>
  <dcterms:modified xsi:type="dcterms:W3CDTF">2024-01-10T15:07:53Z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