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xr:revisionPtr revIDLastSave="0" documentId="13_ncr:1_{AA2BD224-1F06-4B93-8DD4-3C00A4604667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  <c r="H11" i="3" l="1"/>
  <c r="E35" i="8"/>
  <c r="D35" i="8" l="1"/>
  <c r="D26" i="8" s="1"/>
  <c r="D10" i="8"/>
  <c r="D19" i="8"/>
  <c r="H10" i="3"/>
  <c r="F8" i="10"/>
  <c r="F16" i="10" s="1"/>
  <c r="F12" i="10"/>
  <c r="H30" i="3"/>
  <c r="G30" i="3"/>
  <c r="H28" i="3" l="1"/>
  <c r="E19" i="8" l="1"/>
  <c r="E26" i="8" l="1"/>
  <c r="E10" i="8"/>
  <c r="C26" i="8"/>
  <c r="C10" i="8"/>
  <c r="B26" i="8"/>
  <c r="B10" i="8"/>
  <c r="E22" i="7" l="1"/>
  <c r="E22" i="3"/>
  <c r="E11" i="3"/>
  <c r="E8" i="7" l="1"/>
  <c r="E7" i="7" l="1"/>
  <c r="E6" i="7" s="1"/>
  <c r="F11" i="3"/>
  <c r="F10" i="3" s="1"/>
  <c r="F28" i="3"/>
  <c r="F6" i="7" l="1"/>
  <c r="F39" i="10" l="1"/>
  <c r="G36" i="10" s="1"/>
  <c r="G39" i="10" s="1"/>
  <c r="H36" i="10" s="1"/>
  <c r="H39" i="10" s="1"/>
  <c r="I36" i="10" s="1"/>
  <c r="I39" i="10" s="1"/>
  <c r="I23" i="10"/>
  <c r="H23" i="10"/>
  <c r="G23" i="10"/>
  <c r="F23" i="10"/>
  <c r="G12" i="10"/>
  <c r="G8" i="10"/>
  <c r="G16" i="10" l="1"/>
  <c r="F24" i="10"/>
  <c r="F30" i="10" s="1"/>
  <c r="H24" i="10"/>
  <c r="H31" i="10" s="1"/>
  <c r="G24" i="10"/>
</calcChain>
</file>

<file path=xl/sharedStrings.xml><?xml version="1.0" encoding="utf-8"?>
<sst xmlns="http://schemas.openxmlformats.org/spreadsheetml/2006/main" count="274" uniqueCount="151">
  <si>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</si>
  <si>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</si>
  <si>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</si>
  <si>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</si>
  <si>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</si>
  <si>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</si>
  <si>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</si>
  <si>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</si>
  <si>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</si>
  <si>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</si>
  <si>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</si>
  <si>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</si>
  <si>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</si>
  <si>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</si>
  <si>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</si>
  <si>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</si>
  <si>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</si>
  <si>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</si>
  <si>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</si>
  <si>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</si>
  <si>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</si>
  <si>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</si>
  <si>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</si>
  <si>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</si>
  <si>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</si>
  <si>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</si>
  <si>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</si>
  <si>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</si>
  <si>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</si>
  <si>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</si>
  <si>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</si>
  <si>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</si>
  <si>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</si>
  <si>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</si>
  <si>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</si>
  <si>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</si>
  <si>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</si>
  <si>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</si>
  <si>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</si>
  <si>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</si>
  <si>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</si>
  <si>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</si>
  <si>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</si>
  <si>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</si>
  <si>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</si>
  <si>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</si>
  <si>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</si>
  <si>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</si>
  <si>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</si>
  <si>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</si>
  <si>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</si>
  <si>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</si>
  <si>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</si>
  <si>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</si>
  <si>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</si>
  <si>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</si>
  <si>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</si>
  <si>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</si>
  <si>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</si>
  <si>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</si>
  <si>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</si>
  <si>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</si>
  <si>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</si>
  <si>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</si>
  <si>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</si>
  <si>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</si>
  <si>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</si>
  <si>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</si>
  <si>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</si>
  <si>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</si>
  <si>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</si>
  <si>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</si>
  <si>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 xml:space="preserve"> Prihodi od prodaje proizvoda i robe te pruženih usluga i prihodi od donacija</t>
  </si>
  <si>
    <t>usluge tek.i inv.održavanja</t>
  </si>
  <si>
    <t>Ostali prihodi</t>
  </si>
  <si>
    <t>ostali financijski rashodi</t>
  </si>
  <si>
    <t>knjige</t>
  </si>
  <si>
    <t>Prihod od nefinancijske imovine</t>
  </si>
  <si>
    <t>PROGRAM P64 1001</t>
  </si>
  <si>
    <t>Aktivnost A100001</t>
  </si>
  <si>
    <t>RASHODI POSLOVANJA</t>
  </si>
  <si>
    <t>3.4.</t>
  </si>
  <si>
    <t>VLASTITI PRIHODI-SŠ</t>
  </si>
  <si>
    <t>4.M</t>
  </si>
  <si>
    <t>PRIHODI ZA POSEBNE NAMJENE-SŠ</t>
  </si>
  <si>
    <t>Financijski rashodi</t>
  </si>
  <si>
    <t>Strojevi</t>
  </si>
  <si>
    <t>5.L.</t>
  </si>
  <si>
    <t>POMOĆI-SŠ</t>
  </si>
  <si>
    <t>7.4.</t>
  </si>
  <si>
    <t>PRIHOD OD NEFINANCIJSKE IMOVINE</t>
  </si>
  <si>
    <t>Program P16 1001</t>
  </si>
  <si>
    <t>MINIMALNI STANDARDI U SREDNJEM ŠKOLSTVU I UČENIČKOM DOMU-MATERIJALNI I FINANCIJSKI RASHODI</t>
  </si>
  <si>
    <t>Aktivnost/projekt T100001</t>
  </si>
  <si>
    <t>4.2.</t>
  </si>
  <si>
    <t>DECENTRALIZIRANA SREDSTV-SŠ</t>
  </si>
  <si>
    <t>Program P16 1003</t>
  </si>
  <si>
    <t>Aktivnost/projekt A100001</t>
  </si>
  <si>
    <t>Program P17 1003</t>
  </si>
  <si>
    <t>POTREBE IZNAD MINIMALNOG STANDARDA</t>
  </si>
  <si>
    <t>TEKUĆE INVESTICIJSKO ODRŽAVANJE U ŠKOLSTVU</t>
  </si>
  <si>
    <t>OPĆI PRIHODI I PRIMICI</t>
  </si>
  <si>
    <t>Aktivnost/projekt A100002</t>
  </si>
  <si>
    <t>TEKUĆE INVESTICIJSKO ODRŽAVANJE-minimalni standard</t>
  </si>
  <si>
    <t>dodatna ulaganja na građevinskim objektima</t>
  </si>
  <si>
    <t>3.4 -VLASTITI PRIHODI</t>
  </si>
  <si>
    <t>3.4.- Vlastiti prihodi</t>
  </si>
  <si>
    <t>4.M. Prihodi za posebne namjene-SŠ</t>
  </si>
  <si>
    <t>7.4.- PRIHODI OD NEFIN. IMOVINE</t>
  </si>
  <si>
    <t>7.4.- Prihodi od nefin. imovine</t>
  </si>
  <si>
    <t>5.L. - POMOĆI- SŠ</t>
  </si>
  <si>
    <t>5.l. - Pomoći - SŠ</t>
  </si>
  <si>
    <t>4.2. - DECENTRALIZIRANA SREDSTVA</t>
  </si>
  <si>
    <t>4.2.- Decentralizirana sredstva</t>
  </si>
  <si>
    <t>Predsjednica DO: Snježana Belačić</t>
  </si>
  <si>
    <t>Ravnatelj: Almir Alimanović, prof.</t>
  </si>
  <si>
    <t>PROGRAM 1002</t>
  </si>
  <si>
    <t>KAPITALNO ULAGANJE</t>
  </si>
  <si>
    <t xml:space="preserve">Kapitalni projekt </t>
  </si>
  <si>
    <t>Uređenje sanitarnog čvora i spavaonica, sanacija krova, prenamjena dijela zgrade u boravak za učenike</t>
  </si>
  <si>
    <t>Izvor 4.2.</t>
  </si>
  <si>
    <t>Decentralizirana sredstva</t>
  </si>
  <si>
    <t>Rashodi za dodatna ulaganja na nefinancijskoj imovini</t>
  </si>
  <si>
    <t>4.2./1.1.</t>
  </si>
  <si>
    <t>4 KAPITALNA ULAGANJA</t>
  </si>
  <si>
    <t>Tekući plan za 2024.</t>
  </si>
  <si>
    <t>Rebalans 2024.</t>
  </si>
  <si>
    <t>Rebalans za 2024.</t>
  </si>
  <si>
    <t>Tekući projekt T100016</t>
  </si>
  <si>
    <t>KNJIGE ZA ŠKOLSKU KNJIŽNICU</t>
  </si>
  <si>
    <t>URBROJ:238-10-52-01-24-1</t>
  </si>
  <si>
    <t>Tekući plan za  2024.</t>
  </si>
  <si>
    <t xml:space="preserve"> </t>
  </si>
  <si>
    <t>SMJEŠTAJ U UČENIČKIM DOMOVIMA</t>
  </si>
  <si>
    <t>REBALANS 2 2024.</t>
  </si>
  <si>
    <t>Program P17 1001</t>
  </si>
  <si>
    <t>POTREBE IZNAD MINIMALNOG STANDARDA-POJAČANI STANDARD U ŠKOLSTVU</t>
  </si>
  <si>
    <t>Aktivnost/projekt T100040</t>
  </si>
  <si>
    <t>STRUČNO USAVRŠAVANJE DJELATNIKA U ŠKOLSTVU</t>
  </si>
  <si>
    <t>Intulektualne i osobne usluge</t>
  </si>
  <si>
    <t>Izvor 1.1.</t>
  </si>
  <si>
    <t>Izvor  1.1.</t>
  </si>
  <si>
    <t>Tekući projekt T100001</t>
  </si>
  <si>
    <t>OPREMA ŠKOLA</t>
  </si>
  <si>
    <t>REBALANS-3 2024.</t>
  </si>
  <si>
    <t xml:space="preserve">
REBALANS-3 2024.</t>
  </si>
  <si>
    <t xml:space="preserve"> REBALANS-3 2024.</t>
  </si>
  <si>
    <t>REBALANS 3 2024.</t>
  </si>
  <si>
    <t>Naknade građanima i kućanstvima na temelju osiguranja i druge naknade</t>
  </si>
  <si>
    <t>KLASA:400-02/24-01/6</t>
  </si>
  <si>
    <t>U Ivanić Gradu, 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</si>
</sst>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3" fontId="3" fillId="2" borderId="4" xfId="0" applyNumberFormat="1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2" fillId="0" borderId="3" xfId="0" applyFont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/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2" borderId="3" xfId="0" quotePrefix="1" applyFont="1" applyFill="1" applyBorder="1" applyAlignment="1">
      <alignment horizontal="left" vertical="center" wrapText="1"/>
    </xf>
    <xf numFmtId="0" fontId="21" fillId="2" borderId="4" xfId="0" quotePrefix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3" xfId="0" applyFont="1" applyBorder="1" applyAlignment="1">
      <alignment horizontal="left"/>
    </xf>
    <xf numFmtId="2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 applyProtection="1">
      <alignment horizontal="right" wrapText="1"/>
    </xf>
    <xf numFmtId="2" fontId="6" fillId="0" borderId="3" xfId="0" applyNumberFormat="1" applyFont="1" applyFill="1" applyBorder="1" applyAlignment="1" applyProtection="1">
      <alignment horizontal="right" wrapText="1"/>
    </xf>
    <xf numFmtId="2" fontId="3" fillId="0" borderId="3" xfId="0" applyNumberFormat="1" applyFont="1" applyFill="1" applyBorder="1" applyAlignment="1" applyProtection="1">
      <alignment horizontal="right" wrapText="1"/>
    </xf>
    <xf numFmtId="2" fontId="6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2" fontId="6" fillId="5" borderId="4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2" fontId="0" fillId="0" borderId="3" xfId="0" applyNumberFormat="1" applyBorder="1" applyAlignment="1">
      <alignment horizontal="left"/>
    </xf>
    <xf numFmtId="2" fontId="25" fillId="0" borderId="3" xfId="0" applyNumberFormat="1" applyFont="1" applyBorder="1" applyAlignment="1">
      <alignment wrapText="1"/>
    </xf>
    <xf numFmtId="2" fontId="1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2" fontId="3" fillId="2" borderId="0" xfId="0" applyNumberFormat="1" applyFont="1" applyFill="1" applyBorder="1" applyAlignment="1">
      <alignment horizontal="right"/>
    </xf>
    <xf numFmtId="2" fontId="0" fillId="0" borderId="0" xfId="0" applyNumberFormat="1" applyFont="1" applyBorder="1"/>
    <xf numFmtId="2" fontId="26" fillId="0" borderId="3" xfId="0" applyNumberFormat="1" applyFont="1" applyBorder="1"/>
    <xf numFmtId="2" fontId="27" fillId="0" borderId="3" xfId="0" applyNumberFormat="1" applyFont="1" applyBorder="1"/>
    <xf numFmtId="4" fontId="24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2" fontId="1" fillId="0" borderId="0" xfId="0" applyNumberFormat="1" applyFont="1" applyBorder="1"/>
    <xf numFmtId="0" fontId="6" fillId="2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0" fontId="23" fillId="0" borderId="4" xfId="0" applyFont="1" applyBorder="1" applyAlignment="1">
      <alignment wrapText="1"/>
    </xf>
    <xf numFmtId="2" fontId="26" fillId="0" borderId="0" xfId="0" applyNumberFormat="1" applyFont="1" applyBorder="1"/>
    <xf numFmtId="0" fontId="9" fillId="2" borderId="1" xfId="0" applyNumberFormat="1" applyFont="1" applyFill="1" applyBorder="1" applyAlignment="1" applyProtection="1">
      <alignment horizontal="center" vertical="center" wrapText="1"/>
    </xf>
    <xf numFmtId="2" fontId="9" fillId="2" borderId="4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opLeftCell="A22" workbookViewId="0">
      <selection activeCell="C49" sqref="C49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55" t="s">
        <v>134</v>
      </c>
      <c r="B1" s="155"/>
      <c r="C1" s="155"/>
      <c r="D1" s="155"/>
      <c r="E1" s="155"/>
      <c r="F1" s="155"/>
      <c r="G1" s="155"/>
      <c r="H1" s="155"/>
      <c r="I1" s="155"/>
    </row>
    <row r="2" spans="1:9" ht="18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5.75" x14ac:dyDescent="0.25">
      <c r="A3" s="155" t="s">
        <v>22</v>
      </c>
      <c r="B3" s="155"/>
      <c r="C3" s="155"/>
      <c r="D3" s="155"/>
      <c r="E3" s="155"/>
      <c r="F3" s="155"/>
      <c r="G3" s="155"/>
      <c r="H3" s="155"/>
      <c r="I3" s="156"/>
    </row>
    <row r="4" spans="1:9" ht="18" x14ac:dyDescent="0.25">
      <c r="A4" s="25"/>
      <c r="B4" s="25"/>
      <c r="C4" s="25"/>
      <c r="D4" s="25"/>
      <c r="E4" s="25"/>
      <c r="F4" s="25"/>
      <c r="G4" s="25"/>
      <c r="H4" s="25"/>
      <c r="I4" s="5"/>
    </row>
    <row r="5" spans="1:9" ht="15.75" x14ac:dyDescent="0.25">
      <c r="A5" s="155" t="s">
        <v>28</v>
      </c>
      <c r="B5" s="157"/>
      <c r="C5" s="157"/>
      <c r="D5" s="157"/>
      <c r="E5" s="157"/>
      <c r="F5" s="157"/>
      <c r="G5" s="157"/>
      <c r="H5" s="157"/>
      <c r="I5" s="157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9" x14ac:dyDescent="0.25">
      <c r="A7" s="30"/>
      <c r="B7" s="31"/>
      <c r="C7" s="31"/>
      <c r="D7" s="32"/>
      <c r="E7" s="33"/>
      <c r="F7" s="3" t="s">
        <v>39</v>
      </c>
      <c r="G7" s="3" t="s">
        <v>38</v>
      </c>
      <c r="H7" s="3" t="s">
        <v>131</v>
      </c>
      <c r="I7" s="3" t="s">
        <v>126</v>
      </c>
    </row>
    <row r="8" spans="1:9" x14ac:dyDescent="0.25">
      <c r="A8" s="158" t="s">
        <v>0</v>
      </c>
      <c r="B8" s="159"/>
      <c r="C8" s="159"/>
      <c r="D8" s="159"/>
      <c r="E8" s="160"/>
      <c r="F8" s="34">
        <f>F9+F10</f>
        <v>693781.94</v>
      </c>
      <c r="G8" s="34">
        <f>G9+G10</f>
        <v>745764.58</v>
      </c>
      <c r="H8" s="34">
        <v>1847295.25</v>
      </c>
      <c r="I8" s="34">
        <v>1873132.45</v>
      </c>
    </row>
    <row r="9" spans="1:9" x14ac:dyDescent="0.25">
      <c r="A9" s="161" t="s">
        <v>41</v>
      </c>
      <c r="B9" s="162"/>
      <c r="C9" s="162"/>
      <c r="D9" s="162"/>
      <c r="E9" s="154"/>
      <c r="F9" s="35">
        <v>693781.94</v>
      </c>
      <c r="G9" s="35">
        <v>745764.58</v>
      </c>
      <c r="H9" s="34">
        <v>1847295.25</v>
      </c>
      <c r="I9" s="34">
        <v>1873132.45</v>
      </c>
    </row>
    <row r="10" spans="1:9" x14ac:dyDescent="0.25">
      <c r="A10" s="163" t="s">
        <v>42</v>
      </c>
      <c r="B10" s="154"/>
      <c r="C10" s="154"/>
      <c r="D10" s="154"/>
      <c r="E10" s="154"/>
      <c r="F10" s="35">
        <v>0</v>
      </c>
      <c r="G10" s="35">
        <v>0</v>
      </c>
      <c r="H10" s="35">
        <v>0</v>
      </c>
      <c r="I10" s="35">
        <v>0</v>
      </c>
    </row>
    <row r="11" spans="1:9" x14ac:dyDescent="0.25">
      <c r="A11" s="161" t="s">
        <v>41</v>
      </c>
      <c r="B11" s="162"/>
      <c r="C11" s="162"/>
      <c r="D11" s="162"/>
      <c r="E11" s="154"/>
      <c r="F11" s="35">
        <v>0</v>
      </c>
      <c r="G11" s="35">
        <v>0</v>
      </c>
      <c r="H11" s="35">
        <v>1847295.25</v>
      </c>
      <c r="I11" s="35">
        <v>1865306.6</v>
      </c>
    </row>
    <row r="12" spans="1:9" x14ac:dyDescent="0.25">
      <c r="A12" s="37" t="s">
        <v>1</v>
      </c>
      <c r="B12" s="45"/>
      <c r="C12" s="45"/>
      <c r="D12" s="45"/>
      <c r="E12" s="45"/>
      <c r="F12" s="34">
        <f>F13+F14</f>
        <v>693781.94</v>
      </c>
      <c r="G12" s="34">
        <f>G13+G14</f>
        <v>745764.58</v>
      </c>
      <c r="H12" s="34">
        <f>(H13+H14+H15)</f>
        <v>1839498.25</v>
      </c>
      <c r="I12" s="34">
        <v>1865306.6</v>
      </c>
    </row>
    <row r="13" spans="1:9" x14ac:dyDescent="0.25">
      <c r="A13" s="164" t="s">
        <v>43</v>
      </c>
      <c r="B13" s="162"/>
      <c r="C13" s="162"/>
      <c r="D13" s="162"/>
      <c r="E13" s="162"/>
      <c r="F13" s="35">
        <v>665866.6</v>
      </c>
      <c r="G13" s="35">
        <v>715552.7</v>
      </c>
      <c r="H13" s="35">
        <v>816927.67</v>
      </c>
      <c r="I13" s="35">
        <v>838552.08</v>
      </c>
    </row>
    <row r="14" spans="1:9" x14ac:dyDescent="0.25">
      <c r="A14" s="153" t="s">
        <v>44</v>
      </c>
      <c r="B14" s="154"/>
      <c r="C14" s="154"/>
      <c r="D14" s="154"/>
      <c r="E14" s="154"/>
      <c r="F14" s="46">
        <v>27915.34</v>
      </c>
      <c r="G14" s="46">
        <v>30211.88</v>
      </c>
      <c r="H14" s="46">
        <v>27149.52</v>
      </c>
      <c r="I14" s="46">
        <v>31333.46</v>
      </c>
    </row>
    <row r="15" spans="1:9" x14ac:dyDescent="0.25">
      <c r="A15" s="117" t="s">
        <v>124</v>
      </c>
      <c r="B15" s="118"/>
      <c r="C15" s="118"/>
      <c r="D15" s="118"/>
      <c r="E15" s="118"/>
      <c r="F15" s="46">
        <v>0</v>
      </c>
      <c r="G15" s="46">
        <v>0</v>
      </c>
      <c r="H15" s="46">
        <v>995421.06</v>
      </c>
      <c r="I15" s="46">
        <v>995421.06</v>
      </c>
    </row>
    <row r="16" spans="1:9" x14ac:dyDescent="0.25">
      <c r="A16" s="165" t="s">
        <v>63</v>
      </c>
      <c r="B16" s="159"/>
      <c r="C16" s="159"/>
      <c r="D16" s="159"/>
      <c r="E16" s="159"/>
      <c r="F16" s="34">
        <f>F8-F12</f>
        <v>0</v>
      </c>
      <c r="G16" s="34">
        <f>G8-G12</f>
        <v>0</v>
      </c>
      <c r="H16" s="34">
        <v>7797</v>
      </c>
      <c r="I16" s="34">
        <v>7797</v>
      </c>
    </row>
    <row r="17" spans="1:9" ht="18" x14ac:dyDescent="0.25">
      <c r="A17" s="25"/>
      <c r="B17" s="23"/>
      <c r="C17" s="23"/>
      <c r="D17" s="23"/>
      <c r="E17" s="23"/>
      <c r="F17" s="23"/>
      <c r="G17" s="23"/>
      <c r="H17" s="24"/>
      <c r="I17" s="24"/>
    </row>
    <row r="18" spans="1:9" ht="15.75" x14ac:dyDescent="0.25">
      <c r="A18" s="155" t="s">
        <v>29</v>
      </c>
      <c r="B18" s="157"/>
      <c r="C18" s="157"/>
      <c r="D18" s="157"/>
      <c r="E18" s="157"/>
      <c r="F18" s="157"/>
      <c r="G18" s="157"/>
      <c r="H18" s="157"/>
      <c r="I18" s="157"/>
    </row>
    <row r="19" spans="1:9" ht="18" x14ac:dyDescent="0.25">
      <c r="A19" s="25"/>
      <c r="B19" s="23"/>
      <c r="C19" s="23"/>
      <c r="D19" s="23"/>
      <c r="E19" s="23"/>
      <c r="F19" s="23"/>
      <c r="G19" s="23"/>
      <c r="H19" s="24"/>
      <c r="I19" s="24"/>
    </row>
    <row r="20" spans="1:9" x14ac:dyDescent="0.25">
      <c r="A20" s="30"/>
      <c r="B20" s="31"/>
      <c r="C20" s="31"/>
      <c r="D20" s="32"/>
      <c r="E20" s="33"/>
      <c r="F20" s="3" t="s">
        <v>39</v>
      </c>
      <c r="G20" s="3" t="s">
        <v>38</v>
      </c>
      <c r="H20" s="3" t="s">
        <v>131</v>
      </c>
      <c r="I20" s="3" t="s">
        <v>126</v>
      </c>
    </row>
    <row r="21" spans="1:9" x14ac:dyDescent="0.25">
      <c r="A21" s="153" t="s">
        <v>45</v>
      </c>
      <c r="B21" s="154"/>
      <c r="C21" s="154"/>
      <c r="D21" s="154"/>
      <c r="E21" s="154"/>
      <c r="F21" s="46"/>
      <c r="G21" s="46"/>
      <c r="H21" s="46"/>
      <c r="I21" s="46"/>
    </row>
    <row r="22" spans="1:9" x14ac:dyDescent="0.25">
      <c r="A22" s="153" t="s">
        <v>46</v>
      </c>
      <c r="B22" s="154"/>
      <c r="C22" s="154"/>
      <c r="D22" s="154"/>
      <c r="E22" s="154"/>
      <c r="F22" s="46"/>
      <c r="G22" s="46"/>
      <c r="H22" s="46"/>
      <c r="I22" s="46"/>
    </row>
    <row r="23" spans="1:9" x14ac:dyDescent="0.25">
      <c r="A23" s="165" t="s">
        <v>2</v>
      </c>
      <c r="B23" s="159"/>
      <c r="C23" s="159"/>
      <c r="D23" s="159"/>
      <c r="E23" s="159"/>
      <c r="F23" s="34">
        <f>F21-F22</f>
        <v>0</v>
      </c>
      <c r="G23" s="34">
        <f>G21-G22</f>
        <v>0</v>
      </c>
      <c r="H23" s="34">
        <f>H21-H22</f>
        <v>0</v>
      </c>
      <c r="I23" s="34">
        <f>I21-I22</f>
        <v>0</v>
      </c>
    </row>
    <row r="24" spans="1:9" x14ac:dyDescent="0.25">
      <c r="A24" s="165" t="s">
        <v>64</v>
      </c>
      <c r="B24" s="159"/>
      <c r="C24" s="159"/>
      <c r="D24" s="159"/>
      <c r="E24" s="159"/>
      <c r="F24" s="34">
        <f>F16+F23</f>
        <v>0</v>
      </c>
      <c r="G24" s="34">
        <f>G16+G23</f>
        <v>0</v>
      </c>
      <c r="H24" s="34">
        <f>H16+H23</f>
        <v>7797</v>
      </c>
      <c r="I24" s="34"/>
    </row>
    <row r="25" spans="1:9" ht="18" x14ac:dyDescent="0.25">
      <c r="A25" s="22"/>
      <c r="B25" s="23"/>
      <c r="C25" s="23"/>
      <c r="D25" s="23"/>
      <c r="E25" s="23"/>
      <c r="F25" s="23"/>
      <c r="G25" s="23"/>
      <c r="H25" s="24"/>
      <c r="I25" s="24"/>
    </row>
    <row r="26" spans="1:9" ht="15.75" x14ac:dyDescent="0.25">
      <c r="A26" s="155" t="s">
        <v>65</v>
      </c>
      <c r="B26" s="157"/>
      <c r="C26" s="157"/>
      <c r="D26" s="157"/>
      <c r="E26" s="157"/>
      <c r="F26" s="157"/>
      <c r="G26" s="157"/>
      <c r="H26" s="157"/>
      <c r="I26" s="157"/>
    </row>
    <row r="27" spans="1:9" ht="15.75" x14ac:dyDescent="0.25">
      <c r="A27" s="43"/>
      <c r="B27" s="44"/>
      <c r="C27" s="44"/>
      <c r="D27" s="44"/>
      <c r="E27" s="44"/>
      <c r="F27" s="44"/>
      <c r="G27" s="44"/>
      <c r="H27" s="44"/>
      <c r="I27" s="44"/>
    </row>
    <row r="28" spans="1:9" x14ac:dyDescent="0.25">
      <c r="A28" s="30"/>
      <c r="B28" s="31"/>
      <c r="C28" s="31"/>
      <c r="D28" s="32"/>
      <c r="E28" s="33"/>
      <c r="F28" s="3" t="s">
        <v>39</v>
      </c>
      <c r="G28" s="3" t="s">
        <v>38</v>
      </c>
      <c r="H28" s="3" t="s">
        <v>131</v>
      </c>
      <c r="I28" s="3" t="s">
        <v>126</v>
      </c>
    </row>
    <row r="29" spans="1:9" ht="15" customHeight="1" x14ac:dyDescent="0.25">
      <c r="A29" s="168" t="s">
        <v>66</v>
      </c>
      <c r="B29" s="169"/>
      <c r="C29" s="169"/>
      <c r="D29" s="169"/>
      <c r="E29" s="170"/>
      <c r="F29" s="47">
        <v>5236.2</v>
      </c>
      <c r="G29" s="47">
        <v>5236</v>
      </c>
      <c r="H29" s="47">
        <v>-7797</v>
      </c>
      <c r="I29" s="47">
        <v>-7797</v>
      </c>
    </row>
    <row r="30" spans="1:9" ht="15" customHeight="1" x14ac:dyDescent="0.25">
      <c r="A30" s="165" t="s">
        <v>67</v>
      </c>
      <c r="B30" s="159"/>
      <c r="C30" s="159"/>
      <c r="D30" s="159"/>
      <c r="E30" s="159"/>
      <c r="F30" s="48">
        <f>F24+F29</f>
        <v>5236.2</v>
      </c>
      <c r="G30" s="48">
        <v>-13033</v>
      </c>
      <c r="H30" s="48">
        <v>0</v>
      </c>
      <c r="I30" s="48">
        <v>0</v>
      </c>
    </row>
    <row r="31" spans="1:9" ht="45" customHeight="1" x14ac:dyDescent="0.25">
      <c r="A31" s="158" t="s">
        <v>68</v>
      </c>
      <c r="B31" s="171"/>
      <c r="C31" s="171"/>
      <c r="D31" s="171"/>
      <c r="E31" s="172"/>
      <c r="F31" s="48">
        <v>5236</v>
      </c>
      <c r="G31" s="48">
        <v>-7797</v>
      </c>
      <c r="H31" s="48">
        <f>H16+H23+H29-H30</f>
        <v>0</v>
      </c>
      <c r="I31" s="48">
        <v>-7797</v>
      </c>
    </row>
    <row r="32" spans="1:9" ht="15.75" x14ac:dyDescent="0.25">
      <c r="A32" s="49"/>
      <c r="B32" s="50"/>
      <c r="C32" s="50"/>
      <c r="D32" s="50"/>
      <c r="E32" s="50"/>
      <c r="F32" s="50"/>
      <c r="G32" s="50"/>
      <c r="H32" s="50"/>
      <c r="I32" s="50"/>
    </row>
    <row r="33" spans="1:9" ht="15.75" x14ac:dyDescent="0.25">
      <c r="A33" s="173" t="s">
        <v>62</v>
      </c>
      <c r="B33" s="173"/>
      <c r="C33" s="173"/>
      <c r="D33" s="173"/>
      <c r="E33" s="173"/>
      <c r="F33" s="173"/>
      <c r="G33" s="173"/>
      <c r="H33" s="173"/>
      <c r="I33" s="173"/>
    </row>
    <row r="34" spans="1:9" ht="18" x14ac:dyDescent="0.25">
      <c r="A34" s="51"/>
      <c r="B34" s="52"/>
      <c r="C34" s="52"/>
      <c r="D34" s="52"/>
      <c r="E34" s="52"/>
      <c r="F34" s="52"/>
      <c r="G34" s="52"/>
      <c r="H34" s="53"/>
      <c r="I34" s="53"/>
    </row>
    <row r="35" spans="1:9" x14ac:dyDescent="0.25">
      <c r="A35" s="54"/>
      <c r="B35" s="55"/>
      <c r="C35" s="55"/>
      <c r="D35" s="56"/>
      <c r="E35" s="57"/>
      <c r="F35" s="58" t="s">
        <v>39</v>
      </c>
      <c r="G35" s="58" t="s">
        <v>38</v>
      </c>
      <c r="H35" s="3" t="s">
        <v>131</v>
      </c>
      <c r="I35" s="3" t="s">
        <v>126</v>
      </c>
    </row>
    <row r="36" spans="1:9" x14ac:dyDescent="0.25">
      <c r="A36" s="168" t="s">
        <v>66</v>
      </c>
      <c r="B36" s="169"/>
      <c r="C36" s="169"/>
      <c r="D36" s="169"/>
      <c r="E36" s="170"/>
      <c r="F36" s="47">
        <v>0</v>
      </c>
      <c r="G36" s="47">
        <f>F39</f>
        <v>0</v>
      </c>
      <c r="H36" s="47">
        <f>G39</f>
        <v>0</v>
      </c>
      <c r="I36" s="47">
        <f>H39</f>
        <v>0</v>
      </c>
    </row>
    <row r="37" spans="1:9" ht="28.5" customHeight="1" x14ac:dyDescent="0.25">
      <c r="A37" s="168" t="s">
        <v>69</v>
      </c>
      <c r="B37" s="169"/>
      <c r="C37" s="169"/>
      <c r="D37" s="169"/>
      <c r="E37" s="170"/>
      <c r="F37" s="47">
        <v>0</v>
      </c>
      <c r="G37" s="47">
        <v>0</v>
      </c>
      <c r="H37" s="47">
        <v>0</v>
      </c>
      <c r="I37" s="47">
        <v>0</v>
      </c>
    </row>
    <row r="38" spans="1:9" x14ac:dyDescent="0.25">
      <c r="A38" s="168" t="s">
        <v>70</v>
      </c>
      <c r="B38" s="174"/>
      <c r="C38" s="174"/>
      <c r="D38" s="174"/>
      <c r="E38" s="175"/>
      <c r="F38" s="47">
        <v>0</v>
      </c>
      <c r="G38" s="47">
        <v>0</v>
      </c>
      <c r="H38" s="47">
        <v>0</v>
      </c>
      <c r="I38" s="47">
        <v>0</v>
      </c>
    </row>
    <row r="39" spans="1:9" ht="15" customHeight="1" x14ac:dyDescent="0.25">
      <c r="A39" s="165" t="s">
        <v>67</v>
      </c>
      <c r="B39" s="159"/>
      <c r="C39" s="159"/>
      <c r="D39" s="159"/>
      <c r="E39" s="159"/>
      <c r="F39" s="36">
        <f>F36-F37+F38</f>
        <v>0</v>
      </c>
      <c r="G39" s="36">
        <f>G36-G37+G38</f>
        <v>0</v>
      </c>
      <c r="H39" s="36">
        <f>H36-H37+H38</f>
        <v>0</v>
      </c>
      <c r="I39" s="36">
        <f>I36-I37+I38</f>
        <v>0</v>
      </c>
    </row>
    <row r="40" spans="1:9" ht="17.25" customHeight="1" x14ac:dyDescent="0.25"/>
    <row r="41" spans="1:9" x14ac:dyDescent="0.25">
      <c r="A41" s="166" t="s">
        <v>40</v>
      </c>
      <c r="B41" s="167"/>
      <c r="C41" s="167"/>
      <c r="D41" s="167"/>
      <c r="E41" s="167"/>
      <c r="F41" s="167"/>
      <c r="G41" s="167"/>
      <c r="H41" s="167"/>
      <c r="I41" s="167"/>
    </row>
    <row r="42" spans="1:9" ht="9" customHeight="1" x14ac:dyDescent="0.25"/>
    <row r="44" spans="1:9" x14ac:dyDescent="0.25">
      <c r="A44" s="111" t="s">
        <v>149</v>
      </c>
      <c r="B44" s="111"/>
      <c r="C44" s="111"/>
      <c r="D44" s="111"/>
      <c r="E44" s="111" t="s">
        <v>114</v>
      </c>
      <c r="F44" s="111"/>
      <c r="G44" s="111" t="s">
        <v>115</v>
      </c>
      <c r="H44" s="111"/>
    </row>
    <row r="45" spans="1:9" x14ac:dyDescent="0.25">
      <c r="A45" s="111" t="s">
        <v>130</v>
      </c>
      <c r="B45" s="111"/>
      <c r="C45" s="111"/>
      <c r="D45" s="111"/>
      <c r="E45" s="111"/>
      <c r="F45" s="111"/>
      <c r="G45" s="111"/>
      <c r="H45" s="111"/>
    </row>
    <row r="46" spans="1:9" x14ac:dyDescent="0.25">
      <c r="A46" s="111" t="s">
        <v>150</v>
      </c>
      <c r="B46" s="111"/>
      <c r="C46" s="111"/>
      <c r="D46" s="111"/>
      <c r="E46" s="111"/>
      <c r="F46" s="111"/>
      <c r="G46" s="111"/>
      <c r="H46" s="111"/>
    </row>
  </sheetData>
  <mergeCells count="25">
    <mergeCell ref="A41:I41"/>
    <mergeCell ref="A23:E23"/>
    <mergeCell ref="A24:E24"/>
    <mergeCell ref="A26:I26"/>
    <mergeCell ref="A29:E29"/>
    <mergeCell ref="A30:E30"/>
    <mergeCell ref="A31:E31"/>
    <mergeCell ref="A33:I33"/>
    <mergeCell ref="A36:E36"/>
    <mergeCell ref="A37:E37"/>
    <mergeCell ref="A38:E38"/>
    <mergeCell ref="A39:E39"/>
    <mergeCell ref="A22:E22"/>
    <mergeCell ref="A1:I1"/>
    <mergeCell ref="A3:I3"/>
    <mergeCell ref="A5:I5"/>
    <mergeCell ref="A8:E8"/>
    <mergeCell ref="A9:E9"/>
    <mergeCell ref="A10:E10"/>
    <mergeCell ref="A13:E13"/>
    <mergeCell ref="A14:E14"/>
    <mergeCell ref="A16:E16"/>
    <mergeCell ref="A18:I18"/>
    <mergeCell ref="A21:E21"/>
    <mergeCell ref="A11:E1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6" workbookViewId="0">
      <selection activeCell="C40" sqref="C4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140625" style="71" customWidth="1"/>
    <col min="4" max="4" width="33.42578125" customWidth="1"/>
    <col min="5" max="5" width="21.85546875" customWidth="1"/>
    <col min="6" max="6" width="18.28515625" style="77" customWidth="1"/>
    <col min="7" max="7" width="22.28515625" style="77" customWidth="1"/>
    <col min="8" max="8" width="19.28515625" style="77" customWidth="1"/>
  </cols>
  <sheetData>
    <row r="1" spans="1:8" ht="42" customHeight="1" x14ac:dyDescent="0.25">
      <c r="A1" s="155" t="s">
        <v>147</v>
      </c>
      <c r="B1" s="155"/>
      <c r="C1" s="155"/>
      <c r="D1" s="155"/>
      <c r="E1" s="155"/>
      <c r="F1" s="155"/>
      <c r="G1" s="155"/>
      <c r="H1" s="155"/>
    </row>
    <row r="2" spans="1:8" ht="18" customHeight="1" x14ac:dyDescent="0.25">
      <c r="A2" s="4"/>
      <c r="B2" s="4"/>
      <c r="C2" s="23"/>
      <c r="D2" s="4"/>
      <c r="E2" s="4"/>
      <c r="F2" s="73"/>
      <c r="G2" s="73"/>
      <c r="H2" s="73"/>
    </row>
    <row r="3" spans="1:8" ht="15.75" customHeight="1" x14ac:dyDescent="0.25">
      <c r="A3" s="155" t="s">
        <v>22</v>
      </c>
      <c r="B3" s="155"/>
      <c r="C3" s="155"/>
      <c r="D3" s="155"/>
      <c r="E3" s="155"/>
      <c r="F3" s="155"/>
      <c r="G3" s="155"/>
      <c r="H3" s="155"/>
    </row>
    <row r="4" spans="1:8" ht="18" x14ac:dyDescent="0.25">
      <c r="A4" s="4"/>
      <c r="B4" s="4"/>
      <c r="C4" s="23"/>
      <c r="D4" s="4"/>
      <c r="E4" s="4"/>
      <c r="F4" s="73"/>
      <c r="G4" s="73"/>
      <c r="H4" s="74"/>
    </row>
    <row r="5" spans="1:8" ht="18" customHeight="1" x14ac:dyDescent="0.25">
      <c r="A5" s="155" t="s">
        <v>4</v>
      </c>
      <c r="B5" s="155"/>
      <c r="C5" s="155"/>
      <c r="D5" s="155"/>
      <c r="E5" s="155"/>
      <c r="F5" s="155"/>
      <c r="G5" s="155"/>
      <c r="H5" s="155"/>
    </row>
    <row r="6" spans="1:8" ht="18" x14ac:dyDescent="0.25">
      <c r="A6" s="4"/>
      <c r="B6" s="4"/>
      <c r="C6" s="23"/>
      <c r="D6" s="4"/>
      <c r="E6" s="4"/>
      <c r="F6" s="73"/>
      <c r="G6" s="73"/>
      <c r="H6" s="74"/>
    </row>
    <row r="7" spans="1:8" ht="15.75" customHeight="1" x14ac:dyDescent="0.25">
      <c r="A7" s="155" t="s">
        <v>47</v>
      </c>
      <c r="B7" s="155"/>
      <c r="C7" s="155"/>
      <c r="D7" s="155"/>
      <c r="E7" s="155"/>
      <c r="F7" s="155"/>
      <c r="G7" s="155"/>
      <c r="H7" s="155"/>
    </row>
    <row r="8" spans="1:8" ht="18" x14ac:dyDescent="0.25">
      <c r="A8" s="4"/>
      <c r="B8" s="4"/>
      <c r="C8" s="23"/>
      <c r="D8" s="4"/>
      <c r="E8" s="4"/>
      <c r="F8" s="73"/>
      <c r="G8" s="73"/>
      <c r="H8" s="74"/>
    </row>
    <row r="9" spans="1:8" x14ac:dyDescent="0.25">
      <c r="A9" s="21" t="s">
        <v>5</v>
      </c>
      <c r="B9" s="20" t="s">
        <v>6</v>
      </c>
      <c r="C9" s="68"/>
      <c r="D9" s="20" t="s">
        <v>3</v>
      </c>
      <c r="E9" s="20" t="s">
        <v>37</v>
      </c>
      <c r="F9" s="75" t="s">
        <v>38</v>
      </c>
      <c r="G9" s="75" t="s">
        <v>125</v>
      </c>
      <c r="H9" s="75" t="s">
        <v>126</v>
      </c>
    </row>
    <row r="10" spans="1:8" x14ac:dyDescent="0.25">
      <c r="A10" s="39"/>
      <c r="B10" s="40"/>
      <c r="C10" s="69"/>
      <c r="D10" s="38" t="s">
        <v>0</v>
      </c>
      <c r="E10" s="98">
        <v>693781.94</v>
      </c>
      <c r="F10" s="81">
        <f>(F11)</f>
        <v>745764.58</v>
      </c>
      <c r="G10" s="81">
        <v>1847295.25</v>
      </c>
      <c r="H10" s="81" t="e">
        <f>(H11)</f>
        <v>#REF!</v>
      </c>
    </row>
    <row r="11" spans="1:8" ht="15.75" customHeight="1" x14ac:dyDescent="0.25">
      <c r="A11" s="11">
        <v>6</v>
      </c>
      <c r="B11" s="11"/>
      <c r="C11" s="16"/>
      <c r="D11" s="11" t="s">
        <v>7</v>
      </c>
      <c r="E11" s="98">
        <f>(E12+E13+E14+E15+E16)</f>
        <v>693781.94000000006</v>
      </c>
      <c r="F11" s="79">
        <f>(F12+F13+F14+F15+F16+F17)</f>
        <v>745764.58</v>
      </c>
      <c r="G11" s="79">
        <v>1847295.25</v>
      </c>
      <c r="H11" s="79" t="e">
        <f>H12+H13+H14+H15+H16+#REF!+#REF!</f>
        <v>#REF!</v>
      </c>
    </row>
    <row r="12" spans="1:8" ht="25.5" x14ac:dyDescent="0.25">
      <c r="A12" s="11"/>
      <c r="B12" s="16">
        <v>63</v>
      </c>
      <c r="C12" s="16"/>
      <c r="D12" s="16" t="s">
        <v>31</v>
      </c>
      <c r="E12" s="104">
        <v>472203.33</v>
      </c>
      <c r="F12" s="79">
        <v>486550.29</v>
      </c>
      <c r="G12" s="79">
        <v>601759.34</v>
      </c>
      <c r="H12" s="104">
        <v>603064.47</v>
      </c>
    </row>
    <row r="13" spans="1:8" x14ac:dyDescent="0.25">
      <c r="A13" s="12"/>
      <c r="B13" s="28">
        <v>64</v>
      </c>
      <c r="C13" s="12"/>
      <c r="D13" s="72" t="s">
        <v>77</v>
      </c>
      <c r="E13" s="104">
        <v>1327.23</v>
      </c>
      <c r="F13" s="79">
        <v>1327.22</v>
      </c>
      <c r="G13" s="79">
        <v>1358.07</v>
      </c>
      <c r="H13" s="79">
        <v>1358.07</v>
      </c>
    </row>
    <row r="14" spans="1:8" ht="38.25" x14ac:dyDescent="0.25">
      <c r="A14" s="12"/>
      <c r="B14" s="12">
        <v>65</v>
      </c>
      <c r="C14" s="12"/>
      <c r="D14" s="16" t="s">
        <v>71</v>
      </c>
      <c r="E14" s="104">
        <v>78598.45</v>
      </c>
      <c r="F14" s="79">
        <v>78587.67</v>
      </c>
      <c r="G14" s="79">
        <v>78604.42</v>
      </c>
      <c r="H14" s="79">
        <v>83123.17</v>
      </c>
    </row>
    <row r="15" spans="1:8" ht="25.5" x14ac:dyDescent="0.25">
      <c r="A15" s="12"/>
      <c r="B15" s="12">
        <v>66</v>
      </c>
      <c r="C15" s="12"/>
      <c r="D15" s="16" t="s">
        <v>72</v>
      </c>
      <c r="E15" s="104">
        <v>8829.7800000000007</v>
      </c>
      <c r="F15" s="79">
        <v>38000</v>
      </c>
      <c r="G15" s="79">
        <v>37292.36</v>
      </c>
      <c r="H15" s="79">
        <v>37296.99</v>
      </c>
    </row>
    <row r="16" spans="1:8" ht="25.5" x14ac:dyDescent="0.25">
      <c r="A16" s="12"/>
      <c r="B16" s="12">
        <v>67</v>
      </c>
      <c r="C16" s="12"/>
      <c r="D16" s="16" t="s">
        <v>32</v>
      </c>
      <c r="E16" s="98">
        <v>132823.15</v>
      </c>
      <c r="F16" s="79">
        <v>141259.4</v>
      </c>
      <c r="G16" s="79">
        <v>132860</v>
      </c>
      <c r="H16" s="104">
        <v>1148289.75</v>
      </c>
    </row>
    <row r="17" spans="1:8" x14ac:dyDescent="0.25">
      <c r="A17" s="12"/>
      <c r="B17" s="12">
        <v>68</v>
      </c>
      <c r="C17" s="12"/>
      <c r="D17" s="27" t="s">
        <v>74</v>
      </c>
      <c r="E17" s="96">
        <v>0</v>
      </c>
      <c r="F17" s="79">
        <v>40</v>
      </c>
      <c r="G17" s="79">
        <v>0</v>
      </c>
      <c r="H17" s="79">
        <v>0</v>
      </c>
    </row>
    <row r="18" spans="1:8" x14ac:dyDescent="0.25">
      <c r="A18" s="12"/>
      <c r="B18" s="12"/>
      <c r="C18" s="12">
        <v>6831</v>
      </c>
      <c r="D18" s="27" t="s">
        <v>74</v>
      </c>
      <c r="E18" s="96">
        <v>0</v>
      </c>
      <c r="F18" s="76">
        <v>40</v>
      </c>
      <c r="G18" s="76">
        <v>0</v>
      </c>
      <c r="H18" s="76">
        <v>0</v>
      </c>
    </row>
    <row r="19" spans="1:8" ht="15.75" x14ac:dyDescent="0.25">
      <c r="A19" s="155" t="s">
        <v>48</v>
      </c>
      <c r="B19" s="176"/>
      <c r="C19" s="176"/>
      <c r="D19" s="176"/>
      <c r="E19" s="176"/>
      <c r="F19" s="176"/>
      <c r="G19" s="176"/>
      <c r="H19" s="176"/>
    </row>
    <row r="20" spans="1:8" ht="18" x14ac:dyDescent="0.25">
      <c r="A20" s="4"/>
      <c r="B20" s="4"/>
      <c r="C20" s="23"/>
      <c r="D20" s="4"/>
      <c r="E20" s="4"/>
      <c r="F20" s="73"/>
      <c r="G20" s="73"/>
      <c r="H20" s="74"/>
    </row>
    <row r="21" spans="1:8" x14ac:dyDescent="0.25">
      <c r="A21" s="21" t="s">
        <v>5</v>
      </c>
      <c r="B21" s="20" t="s">
        <v>6</v>
      </c>
      <c r="C21" s="68"/>
      <c r="D21" s="20" t="s">
        <v>8</v>
      </c>
      <c r="E21" s="20" t="s">
        <v>37</v>
      </c>
      <c r="F21" s="75" t="s">
        <v>38</v>
      </c>
      <c r="G21" s="75" t="s">
        <v>125</v>
      </c>
      <c r="H21" s="75" t="s">
        <v>126</v>
      </c>
    </row>
    <row r="22" spans="1:8" x14ac:dyDescent="0.25">
      <c r="A22" s="39"/>
      <c r="B22" s="40"/>
      <c r="C22" s="69"/>
      <c r="D22" s="38" t="s">
        <v>1</v>
      </c>
      <c r="E22" s="97">
        <f>(E23+E28)</f>
        <v>693781.94</v>
      </c>
      <c r="F22" s="80">
        <v>745764.58</v>
      </c>
      <c r="G22" s="81">
        <v>1839498.25</v>
      </c>
      <c r="H22" s="81">
        <v>1865306.6</v>
      </c>
    </row>
    <row r="23" spans="1:8" ht="15.75" customHeight="1" x14ac:dyDescent="0.25">
      <c r="A23" s="11">
        <v>3</v>
      </c>
      <c r="B23" s="11"/>
      <c r="C23" s="16"/>
      <c r="D23" s="11" t="s">
        <v>9</v>
      </c>
      <c r="E23" s="98">
        <v>665866.6</v>
      </c>
      <c r="F23" s="79">
        <v>715552.7</v>
      </c>
      <c r="G23" s="79">
        <v>816927.67</v>
      </c>
      <c r="H23" s="79">
        <v>838552.08</v>
      </c>
    </row>
    <row r="24" spans="1:8" ht="15.75" customHeight="1" x14ac:dyDescent="0.25">
      <c r="A24" s="11"/>
      <c r="B24" s="16">
        <v>31</v>
      </c>
      <c r="C24" s="16"/>
      <c r="D24" s="16" t="s">
        <v>10</v>
      </c>
      <c r="E24" s="96">
        <v>440306.86</v>
      </c>
      <c r="F24" s="79">
        <v>450990.94</v>
      </c>
      <c r="G24" s="79">
        <v>557501.29</v>
      </c>
      <c r="H24" s="79">
        <v>558806.42000000004</v>
      </c>
    </row>
    <row r="25" spans="1:8" x14ac:dyDescent="0.25">
      <c r="A25" s="12"/>
      <c r="B25" s="12">
        <v>32</v>
      </c>
      <c r="C25" s="12"/>
      <c r="D25" s="12" t="s">
        <v>25</v>
      </c>
      <c r="E25" s="98">
        <v>224099.79</v>
      </c>
      <c r="F25" s="79">
        <v>262423.01</v>
      </c>
      <c r="G25" s="79">
        <v>257506.89</v>
      </c>
      <c r="H25" s="79">
        <v>276305.23</v>
      </c>
    </row>
    <row r="26" spans="1:8" x14ac:dyDescent="0.25">
      <c r="A26" s="12">
        <v>34</v>
      </c>
      <c r="B26" s="28"/>
      <c r="C26" s="12"/>
      <c r="D26" s="78" t="s">
        <v>75</v>
      </c>
      <c r="E26" s="98">
        <v>1459.953</v>
      </c>
      <c r="F26" s="79">
        <v>2138.75</v>
      </c>
      <c r="G26" s="79">
        <v>1919.49</v>
      </c>
      <c r="H26" s="79">
        <v>1413.89</v>
      </c>
    </row>
    <row r="27" spans="1:8" ht="25.5" x14ac:dyDescent="0.25">
      <c r="A27" s="12">
        <v>37</v>
      </c>
      <c r="B27" s="28"/>
      <c r="C27" s="12"/>
      <c r="D27" s="72" t="s">
        <v>148</v>
      </c>
      <c r="E27" s="96">
        <v>0</v>
      </c>
      <c r="F27" s="76">
        <v>0</v>
      </c>
      <c r="G27" s="76">
        <v>0</v>
      </c>
      <c r="H27" s="105">
        <v>2026.54</v>
      </c>
    </row>
    <row r="28" spans="1:8" ht="25.5" x14ac:dyDescent="0.25">
      <c r="A28" s="14">
        <v>4</v>
      </c>
      <c r="B28" s="15"/>
      <c r="C28" s="70"/>
      <c r="D28" s="26" t="s">
        <v>11</v>
      </c>
      <c r="E28" s="98">
        <v>27915.34</v>
      </c>
      <c r="F28" s="79">
        <f>(F29)</f>
        <v>30211.88</v>
      </c>
      <c r="G28" s="79">
        <v>1022570.58</v>
      </c>
      <c r="H28" s="79">
        <f>H29+H30</f>
        <v>1026754.52</v>
      </c>
    </row>
    <row r="29" spans="1:8" ht="25.5" x14ac:dyDescent="0.25">
      <c r="A29" s="14"/>
      <c r="B29" s="16">
        <v>42</v>
      </c>
      <c r="C29" s="16"/>
      <c r="D29" s="27" t="s">
        <v>33</v>
      </c>
      <c r="E29" s="98">
        <v>23933.66</v>
      </c>
      <c r="F29" s="79">
        <v>30211.88</v>
      </c>
      <c r="G29" s="79">
        <v>27149.52</v>
      </c>
      <c r="H29" s="79">
        <v>31333.46</v>
      </c>
    </row>
    <row r="30" spans="1:8" s="101" customFormat="1" ht="30" x14ac:dyDescent="0.25">
      <c r="A30" s="99"/>
      <c r="B30" s="152">
        <v>45</v>
      </c>
      <c r="C30" s="103"/>
      <c r="D30" s="102" t="s">
        <v>104</v>
      </c>
      <c r="E30" s="99">
        <v>3981.68</v>
      </c>
      <c r="F30" s="100"/>
      <c r="G30" s="100">
        <f>SUM(G31:G31)</f>
        <v>995421.06</v>
      </c>
      <c r="H30" s="100">
        <f>SUM(H31:H31)</f>
        <v>995421.06</v>
      </c>
    </row>
    <row r="31" spans="1:8" x14ac:dyDescent="0.25">
      <c r="A31" s="125"/>
      <c r="B31" s="126"/>
      <c r="C31" s="127" t="s">
        <v>123</v>
      </c>
      <c r="D31" s="125"/>
      <c r="E31" s="125">
        <v>0</v>
      </c>
      <c r="F31" s="125">
        <v>0</v>
      </c>
      <c r="G31" s="100">
        <v>995421.06</v>
      </c>
      <c r="H31" s="100">
        <v>995421.06</v>
      </c>
    </row>
    <row r="33" spans="1:8" x14ac:dyDescent="0.25">
      <c r="A33" s="111" t="s">
        <v>149</v>
      </c>
      <c r="B33" s="111"/>
      <c r="C33" s="111"/>
      <c r="D33" s="111"/>
      <c r="E33" s="111" t="s">
        <v>114</v>
      </c>
      <c r="F33" s="111"/>
      <c r="G33" s="111" t="s">
        <v>115</v>
      </c>
      <c r="H33" s="111"/>
    </row>
    <row r="34" spans="1:8" x14ac:dyDescent="0.25">
      <c r="A34" s="111" t="s">
        <v>130</v>
      </c>
      <c r="B34" s="111"/>
      <c r="C34" s="111"/>
      <c r="D34" s="111"/>
      <c r="E34" s="111"/>
      <c r="F34" s="111"/>
      <c r="G34" s="111"/>
      <c r="H34" s="111"/>
    </row>
    <row r="35" spans="1:8" x14ac:dyDescent="0.25">
      <c r="A35" s="111" t="s">
        <v>150</v>
      </c>
      <c r="B35" s="111"/>
      <c r="C35" s="111"/>
      <c r="D35" s="111"/>
      <c r="E35" s="111"/>
      <c r="F35" s="111"/>
      <c r="G35" s="111"/>
      <c r="H35" s="111"/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16" workbookViewId="0">
      <selection activeCell="A43" sqref="A43"/>
    </sheetView>
  </sheetViews>
  <sheetFormatPr defaultRowHeight="15" x14ac:dyDescent="0.25"/>
  <cols>
    <col min="1" max="5" width="25.28515625" customWidth="1"/>
  </cols>
  <sheetData>
    <row r="1" spans="1:6" ht="42" customHeight="1" x14ac:dyDescent="0.25">
      <c r="A1" s="155" t="s">
        <v>144</v>
      </c>
      <c r="B1" s="155"/>
      <c r="C1" s="155"/>
      <c r="D1" s="155"/>
      <c r="E1" s="155"/>
    </row>
    <row r="2" spans="1:6" ht="18" customHeight="1" x14ac:dyDescent="0.25">
      <c r="A2" s="25"/>
      <c r="B2" s="25"/>
      <c r="C2" s="25"/>
      <c r="D2" s="25"/>
      <c r="E2" s="25"/>
    </row>
    <row r="3" spans="1:6" ht="15.75" customHeight="1" x14ac:dyDescent="0.25">
      <c r="A3" s="155" t="s">
        <v>22</v>
      </c>
      <c r="B3" s="155"/>
      <c r="C3" s="155"/>
      <c r="D3" s="155"/>
      <c r="E3" s="155"/>
    </row>
    <row r="4" spans="1:6" ht="18" x14ac:dyDescent="0.25">
      <c r="B4" s="25"/>
      <c r="C4" s="25"/>
      <c r="D4" s="25"/>
      <c r="E4" s="5"/>
    </row>
    <row r="5" spans="1:6" ht="18" customHeight="1" x14ac:dyDescent="0.25">
      <c r="A5" s="155" t="s">
        <v>4</v>
      </c>
      <c r="B5" s="155"/>
      <c r="C5" s="155"/>
      <c r="D5" s="155"/>
      <c r="E5" s="155"/>
    </row>
    <row r="6" spans="1:6" ht="18" x14ac:dyDescent="0.25">
      <c r="A6" s="25"/>
      <c r="B6" s="25"/>
      <c r="C6" s="25"/>
      <c r="D6" s="25"/>
      <c r="E6" s="5"/>
    </row>
    <row r="7" spans="1:6" ht="15.75" customHeight="1" x14ac:dyDescent="0.25">
      <c r="A7" s="155" t="s">
        <v>49</v>
      </c>
      <c r="B7" s="155"/>
      <c r="C7" s="155"/>
      <c r="D7" s="155"/>
      <c r="E7" s="155"/>
    </row>
    <row r="8" spans="1:6" ht="18" x14ac:dyDescent="0.25">
      <c r="A8" s="25"/>
      <c r="B8" s="25"/>
      <c r="C8" s="25"/>
      <c r="D8" s="25"/>
      <c r="E8" s="5"/>
    </row>
    <row r="9" spans="1:6" x14ac:dyDescent="0.25">
      <c r="A9" s="21" t="s">
        <v>51</v>
      </c>
      <c r="B9" s="20" t="s">
        <v>37</v>
      </c>
      <c r="C9" s="21" t="s">
        <v>38</v>
      </c>
      <c r="D9" s="21" t="s">
        <v>125</v>
      </c>
      <c r="E9" s="21" t="s">
        <v>127</v>
      </c>
    </row>
    <row r="10" spans="1:6" x14ac:dyDescent="0.25">
      <c r="A10" s="41" t="s">
        <v>0</v>
      </c>
      <c r="B10" s="107">
        <f>(B11+B13+B15+B17+B19)</f>
        <v>693304.14999999991</v>
      </c>
      <c r="C10" s="108">
        <f>(C11+C13+C15+C17+C19)</f>
        <v>745764.58000000007</v>
      </c>
      <c r="D10" s="108">
        <f>(D11+D13+D15+D17+D19)</f>
        <v>1847295.25</v>
      </c>
      <c r="E10" s="108">
        <f>(E11+E13+E15+E17+E19)</f>
        <v>1873132.45</v>
      </c>
    </row>
    <row r="11" spans="1:6" x14ac:dyDescent="0.25">
      <c r="A11" s="26" t="s">
        <v>105</v>
      </c>
      <c r="B11" s="108">
        <v>8829.7900000000009</v>
      </c>
      <c r="C11" s="108">
        <v>38000</v>
      </c>
      <c r="D11" s="108">
        <v>37292.36</v>
      </c>
      <c r="E11" s="108">
        <v>37296.99</v>
      </c>
    </row>
    <row r="12" spans="1:6" x14ac:dyDescent="0.25">
      <c r="A12" s="13" t="s">
        <v>106</v>
      </c>
      <c r="B12" s="109">
        <v>8829.7900000000009</v>
      </c>
      <c r="C12" s="84">
        <v>38000</v>
      </c>
      <c r="D12" s="109">
        <v>37292.36</v>
      </c>
      <c r="E12" s="109">
        <v>37296.99</v>
      </c>
    </row>
    <row r="13" spans="1:6" ht="25.5" x14ac:dyDescent="0.25">
      <c r="A13" s="11" t="s">
        <v>107</v>
      </c>
      <c r="B13" s="106">
        <v>77138.509999999995</v>
      </c>
      <c r="C13" s="104">
        <v>76687.429999999993</v>
      </c>
      <c r="D13" s="104">
        <v>78604.42</v>
      </c>
      <c r="E13" s="79">
        <v>83123.17</v>
      </c>
    </row>
    <row r="14" spans="1:6" ht="25.5" x14ac:dyDescent="0.25">
      <c r="A14" s="16" t="s">
        <v>107</v>
      </c>
      <c r="B14" s="83">
        <v>77138.509999999995</v>
      </c>
      <c r="C14" s="84">
        <v>76687.429999999993</v>
      </c>
      <c r="D14" s="84">
        <v>78604.42</v>
      </c>
      <c r="E14" s="79">
        <v>83123.17</v>
      </c>
      <c r="F14" t="s">
        <v>132</v>
      </c>
    </row>
    <row r="15" spans="1:6" ht="25.5" x14ac:dyDescent="0.25">
      <c r="A15" s="89" t="s">
        <v>108</v>
      </c>
      <c r="B15" s="106">
        <v>1327.22</v>
      </c>
      <c r="C15" s="106">
        <v>1327.22</v>
      </c>
      <c r="D15" s="104">
        <v>1358.07</v>
      </c>
      <c r="E15" s="104">
        <v>1358.07</v>
      </c>
    </row>
    <row r="16" spans="1:6" ht="25.5" x14ac:dyDescent="0.25">
      <c r="A16" s="18" t="s">
        <v>109</v>
      </c>
      <c r="B16" s="83">
        <v>1327.22</v>
      </c>
      <c r="C16" s="83">
        <v>1327.22</v>
      </c>
      <c r="D16" s="84">
        <v>1358.07</v>
      </c>
      <c r="E16" s="84">
        <v>1358.07</v>
      </c>
    </row>
    <row r="17" spans="1:8" x14ac:dyDescent="0.25">
      <c r="A17" s="94" t="s">
        <v>110</v>
      </c>
      <c r="B17" s="106">
        <v>472203.33</v>
      </c>
      <c r="C17" s="104">
        <v>488490.53</v>
      </c>
      <c r="D17" s="104">
        <v>601759.34</v>
      </c>
      <c r="E17" s="104">
        <v>603064.47</v>
      </c>
    </row>
    <row r="18" spans="1:8" x14ac:dyDescent="0.25">
      <c r="A18" s="18" t="s">
        <v>111</v>
      </c>
      <c r="B18" s="83">
        <v>472203.33</v>
      </c>
      <c r="C18" s="84">
        <v>488490.53</v>
      </c>
      <c r="D18" s="84">
        <v>601759.34</v>
      </c>
      <c r="E18" s="84">
        <v>603064.47</v>
      </c>
    </row>
    <row r="19" spans="1:8" ht="25.5" x14ac:dyDescent="0.25">
      <c r="A19" s="89" t="s">
        <v>112</v>
      </c>
      <c r="B19" s="106">
        <v>133805.29999999999</v>
      </c>
      <c r="C19" s="104">
        <v>141259.4</v>
      </c>
      <c r="D19" s="104">
        <f>(D20+D21)</f>
        <v>1128281.06</v>
      </c>
      <c r="E19" s="104">
        <f>(E20+E21)</f>
        <v>1148289.75</v>
      </c>
      <c r="G19" t="s">
        <v>132</v>
      </c>
    </row>
    <row r="20" spans="1:8" ht="25.5" x14ac:dyDescent="0.25">
      <c r="A20" s="18" t="s">
        <v>113</v>
      </c>
      <c r="B20" s="83">
        <v>133805.29999999999</v>
      </c>
      <c r="C20" s="84">
        <v>141259.4</v>
      </c>
      <c r="D20" s="84">
        <v>132860</v>
      </c>
      <c r="E20" s="84">
        <v>152868.69</v>
      </c>
    </row>
    <row r="21" spans="1:8" ht="25.5" x14ac:dyDescent="0.25">
      <c r="A21" s="18" t="s">
        <v>113</v>
      </c>
      <c r="B21" s="83">
        <v>133805.29999999999</v>
      </c>
      <c r="C21" s="84">
        <v>141259.4</v>
      </c>
      <c r="D21" s="100">
        <v>995421.06</v>
      </c>
      <c r="E21" s="100">
        <v>995421.06</v>
      </c>
    </row>
    <row r="23" spans="1:8" ht="15.75" customHeight="1" x14ac:dyDescent="0.25">
      <c r="A23" s="155" t="s">
        <v>50</v>
      </c>
      <c r="B23" s="155"/>
      <c r="C23" s="155"/>
      <c r="D23" s="155"/>
      <c r="E23" s="155"/>
    </row>
    <row r="24" spans="1:8" ht="18" x14ac:dyDescent="0.25">
      <c r="A24" s="25"/>
      <c r="B24" s="25"/>
      <c r="C24" s="25"/>
      <c r="D24" s="25"/>
      <c r="E24" s="5"/>
      <c r="H24" t="s">
        <v>132</v>
      </c>
    </row>
    <row r="25" spans="1:8" x14ac:dyDescent="0.25">
      <c r="A25" s="21" t="s">
        <v>51</v>
      </c>
      <c r="B25" s="20" t="s">
        <v>37</v>
      </c>
      <c r="C25" s="21" t="s">
        <v>38</v>
      </c>
      <c r="D25" s="21" t="s">
        <v>125</v>
      </c>
      <c r="E25" s="21" t="s">
        <v>127</v>
      </c>
    </row>
    <row r="26" spans="1:8" x14ac:dyDescent="0.25">
      <c r="A26" s="41" t="s">
        <v>1</v>
      </c>
      <c r="B26" s="110">
        <f>(B27+B29+B31+B33+B35)</f>
        <v>693304.14999999991</v>
      </c>
      <c r="C26" s="108">
        <f>(C27+C29+C31+C33+C35)</f>
        <v>745764.58000000007</v>
      </c>
      <c r="D26" s="108">
        <f>(D27+D29+D31+D33+D35)</f>
        <v>1839498.25</v>
      </c>
      <c r="E26" s="108">
        <f>(E27+E29+E31+E33+E35)</f>
        <v>1865337.45</v>
      </c>
    </row>
    <row r="27" spans="1:8" ht="15.75" customHeight="1" x14ac:dyDescent="0.25">
      <c r="A27" s="26" t="s">
        <v>105</v>
      </c>
      <c r="B27" s="108">
        <v>8829.7900000000009</v>
      </c>
      <c r="C27" s="108">
        <v>38000</v>
      </c>
      <c r="D27" s="108">
        <v>37292.26</v>
      </c>
      <c r="E27" s="108">
        <v>37296.99</v>
      </c>
    </row>
    <row r="28" spans="1:8" x14ac:dyDescent="0.25">
      <c r="A28" s="13" t="s">
        <v>106</v>
      </c>
      <c r="B28" s="109">
        <v>8829.7900000000009</v>
      </c>
      <c r="C28" s="84">
        <v>38000</v>
      </c>
      <c r="D28" s="109">
        <v>37292.26</v>
      </c>
      <c r="E28" s="109">
        <v>37296.99</v>
      </c>
    </row>
    <row r="29" spans="1:8" ht="25.5" x14ac:dyDescent="0.25">
      <c r="A29" s="11" t="s">
        <v>107</v>
      </c>
      <c r="B29" s="106">
        <v>77138.509999999995</v>
      </c>
      <c r="C29" s="104">
        <v>76687.429999999993</v>
      </c>
      <c r="D29" s="104">
        <v>70838.37</v>
      </c>
      <c r="E29" s="105">
        <v>75328.17</v>
      </c>
    </row>
    <row r="30" spans="1:8" ht="25.5" x14ac:dyDescent="0.25">
      <c r="A30" s="16" t="s">
        <v>107</v>
      </c>
      <c r="B30" s="83">
        <v>77138.509999999995</v>
      </c>
      <c r="C30" s="84">
        <v>76687.429999999993</v>
      </c>
      <c r="D30" s="84">
        <v>70838.373000000007</v>
      </c>
      <c r="E30" s="105">
        <v>75328.17</v>
      </c>
    </row>
    <row r="31" spans="1:8" ht="25.5" x14ac:dyDescent="0.25">
      <c r="A31" s="89" t="s">
        <v>108</v>
      </c>
      <c r="B31" s="106">
        <v>1327.22</v>
      </c>
      <c r="C31" s="106">
        <v>1327.22</v>
      </c>
      <c r="D31" s="104">
        <v>1327.22</v>
      </c>
      <c r="E31" s="104">
        <v>1358.07</v>
      </c>
    </row>
    <row r="32" spans="1:8" ht="25.5" x14ac:dyDescent="0.25">
      <c r="A32" s="18" t="s">
        <v>109</v>
      </c>
      <c r="B32" s="83">
        <v>1327.22</v>
      </c>
      <c r="C32" s="83">
        <v>1327.22</v>
      </c>
      <c r="D32" s="84">
        <v>1327.22</v>
      </c>
      <c r="E32" s="84">
        <v>1358.07</v>
      </c>
    </row>
    <row r="33" spans="1:8" x14ac:dyDescent="0.25">
      <c r="A33" s="94" t="s">
        <v>110</v>
      </c>
      <c r="B33" s="106">
        <v>472203.33</v>
      </c>
      <c r="C33" s="104">
        <v>488490.53</v>
      </c>
      <c r="D33" s="104">
        <v>601759.34</v>
      </c>
      <c r="E33" s="104">
        <v>603064.47</v>
      </c>
    </row>
    <row r="34" spans="1:8" x14ac:dyDescent="0.25">
      <c r="A34" s="18" t="s">
        <v>111</v>
      </c>
      <c r="B34" s="83">
        <v>472203.33</v>
      </c>
      <c r="C34" s="84">
        <v>488490.53</v>
      </c>
      <c r="D34" s="84">
        <v>601759.34</v>
      </c>
      <c r="E34" s="84">
        <v>603064.47</v>
      </c>
      <c r="H34" t="s">
        <v>132</v>
      </c>
    </row>
    <row r="35" spans="1:8" ht="25.5" x14ac:dyDescent="0.25">
      <c r="A35" s="18" t="s">
        <v>112</v>
      </c>
      <c r="B35" s="106">
        <v>133805.29999999999</v>
      </c>
      <c r="C35" s="104">
        <v>141259.4</v>
      </c>
      <c r="D35" s="104">
        <f>(D36+D37)</f>
        <v>1128281.06</v>
      </c>
      <c r="E35" s="104">
        <f>(E36+E37)</f>
        <v>1148289.75</v>
      </c>
    </row>
    <row r="36" spans="1:8" ht="25.5" x14ac:dyDescent="0.25">
      <c r="A36" s="18" t="s">
        <v>113</v>
      </c>
      <c r="B36" s="83">
        <v>133805.29999999999</v>
      </c>
      <c r="C36" s="84">
        <v>141259.4</v>
      </c>
      <c r="D36" s="84">
        <v>132860</v>
      </c>
      <c r="E36" s="84">
        <v>152868.69</v>
      </c>
    </row>
    <row r="37" spans="1:8" ht="25.5" x14ac:dyDescent="0.25">
      <c r="A37" s="18" t="s">
        <v>113</v>
      </c>
      <c r="B37" s="83">
        <v>133805.29999999999</v>
      </c>
      <c r="C37" s="84">
        <v>141259.4</v>
      </c>
      <c r="D37" s="100">
        <v>995421.06</v>
      </c>
      <c r="E37" s="100">
        <v>995421.06</v>
      </c>
    </row>
    <row r="38" spans="1:8" x14ac:dyDescent="0.25">
      <c r="A38" s="111" t="s">
        <v>149</v>
      </c>
      <c r="B38" s="111"/>
      <c r="C38" s="111"/>
      <c r="D38" s="111"/>
      <c r="E38" s="111" t="s">
        <v>115</v>
      </c>
      <c r="F38" s="111"/>
      <c r="G38" s="111"/>
    </row>
    <row r="39" spans="1:8" x14ac:dyDescent="0.25">
      <c r="A39" s="111" t="s">
        <v>130</v>
      </c>
      <c r="B39" s="111"/>
      <c r="C39" s="111"/>
      <c r="D39" s="111"/>
      <c r="E39" s="111"/>
      <c r="F39" s="111"/>
      <c r="G39" s="111"/>
    </row>
    <row r="40" spans="1:8" x14ac:dyDescent="0.25">
      <c r="A40" s="111" t="s">
        <v>150</v>
      </c>
      <c r="B40" s="111"/>
      <c r="C40" s="111"/>
      <c r="D40" s="111"/>
      <c r="E40" s="111"/>
      <c r="F40" s="111"/>
      <c r="G40" s="111"/>
    </row>
  </sheetData>
  <mergeCells count="5">
    <mergeCell ref="A1:E1"/>
    <mergeCell ref="A3:E3"/>
    <mergeCell ref="A5:E5"/>
    <mergeCell ref="A7:E7"/>
    <mergeCell ref="A23:E23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5" t="s">
        <v>144</v>
      </c>
      <c r="B1" s="155"/>
      <c r="C1" s="155"/>
      <c r="D1" s="155"/>
      <c r="E1" s="155"/>
      <c r="F1" s="15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55" t="s">
        <v>22</v>
      </c>
      <c r="B3" s="155"/>
      <c r="C3" s="155"/>
      <c r="D3" s="155"/>
      <c r="E3" s="156"/>
      <c r="F3" s="15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55" t="s">
        <v>4</v>
      </c>
      <c r="B5" s="157"/>
      <c r="C5" s="157"/>
      <c r="D5" s="157"/>
      <c r="E5" s="157"/>
      <c r="F5" s="15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55" t="s">
        <v>12</v>
      </c>
      <c r="B7" s="176"/>
      <c r="C7" s="176"/>
      <c r="D7" s="176"/>
      <c r="E7" s="176"/>
      <c r="F7" s="17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51</v>
      </c>
      <c r="B9" s="20" t="s">
        <v>37</v>
      </c>
      <c r="C9" s="21" t="s">
        <v>38</v>
      </c>
      <c r="D9" s="21" t="s">
        <v>35</v>
      </c>
      <c r="E9" s="21" t="s">
        <v>30</v>
      </c>
      <c r="F9" s="21" t="s">
        <v>36</v>
      </c>
    </row>
    <row r="10" spans="1:6" ht="15.75" customHeight="1" x14ac:dyDescent="0.25">
      <c r="A10" s="11" t="s">
        <v>13</v>
      </c>
      <c r="B10" s="8"/>
      <c r="C10" s="9"/>
      <c r="D10" s="9"/>
      <c r="E10" s="9"/>
      <c r="F10" s="9"/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8" t="s">
        <v>15</v>
      </c>
      <c r="B12" s="8"/>
      <c r="C12" s="9"/>
      <c r="D12" s="9"/>
      <c r="E12" s="9"/>
      <c r="F12" s="9"/>
    </row>
    <row r="13" spans="1:6" x14ac:dyDescent="0.25">
      <c r="A13" s="17" t="s">
        <v>16</v>
      </c>
      <c r="B13" s="8"/>
      <c r="C13" s="9"/>
      <c r="D13" s="9"/>
      <c r="E13" s="9"/>
      <c r="F13" s="9"/>
    </row>
    <row r="14" spans="1:6" x14ac:dyDescent="0.25">
      <c r="A14" s="11" t="s">
        <v>17</v>
      </c>
      <c r="B14" s="8"/>
      <c r="C14" s="9"/>
      <c r="D14" s="9"/>
      <c r="E14" s="9"/>
      <c r="F14" s="10"/>
    </row>
    <row r="15" spans="1:6" ht="25.5" x14ac:dyDescent="0.25">
      <c r="A15" s="19" t="s">
        <v>18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5" t="s">
        <v>146</v>
      </c>
      <c r="B1" s="155"/>
      <c r="C1" s="155"/>
      <c r="D1" s="155"/>
      <c r="E1" s="155"/>
      <c r="F1" s="155"/>
      <c r="G1" s="155"/>
      <c r="H1" s="15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55" t="s">
        <v>22</v>
      </c>
      <c r="B3" s="155"/>
      <c r="C3" s="155"/>
      <c r="D3" s="155"/>
      <c r="E3" s="155"/>
      <c r="F3" s="155"/>
      <c r="G3" s="155"/>
      <c r="H3" s="15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5" t="s">
        <v>56</v>
      </c>
      <c r="B5" s="155"/>
      <c r="C5" s="155"/>
      <c r="D5" s="155"/>
      <c r="E5" s="155"/>
      <c r="F5" s="155"/>
      <c r="G5" s="155"/>
      <c r="H5" s="15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34</v>
      </c>
      <c r="D7" s="20" t="s">
        <v>37</v>
      </c>
      <c r="E7" s="21" t="s">
        <v>38</v>
      </c>
      <c r="F7" s="21" t="s">
        <v>35</v>
      </c>
      <c r="G7" s="21" t="s">
        <v>30</v>
      </c>
      <c r="H7" s="21" t="s">
        <v>36</v>
      </c>
    </row>
    <row r="8" spans="1:8" x14ac:dyDescent="0.25">
      <c r="A8" s="39"/>
      <c r="B8" s="40"/>
      <c r="C8" s="38" t="s">
        <v>58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19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26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20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5" t="s">
        <v>145</v>
      </c>
      <c r="B1" s="155"/>
      <c r="C1" s="155"/>
      <c r="D1" s="155"/>
      <c r="E1" s="155"/>
      <c r="F1" s="155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55" t="s">
        <v>22</v>
      </c>
      <c r="B3" s="155"/>
      <c r="C3" s="155"/>
      <c r="D3" s="155"/>
      <c r="E3" s="155"/>
      <c r="F3" s="155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55" t="s">
        <v>57</v>
      </c>
      <c r="B5" s="155"/>
      <c r="C5" s="155"/>
      <c r="D5" s="155"/>
      <c r="E5" s="155"/>
      <c r="F5" s="155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51</v>
      </c>
      <c r="B7" s="20" t="s">
        <v>37</v>
      </c>
      <c r="C7" s="21" t="s">
        <v>38</v>
      </c>
      <c r="D7" s="21" t="s">
        <v>35</v>
      </c>
      <c r="E7" s="21" t="s">
        <v>30</v>
      </c>
      <c r="F7" s="21" t="s">
        <v>36</v>
      </c>
    </row>
    <row r="8" spans="1:6" x14ac:dyDescent="0.25">
      <c r="A8" s="11" t="s">
        <v>58</v>
      </c>
      <c r="B8" s="8"/>
      <c r="C8" s="9"/>
      <c r="D8" s="9"/>
      <c r="E8" s="9"/>
      <c r="F8" s="9"/>
    </row>
    <row r="9" spans="1:6" ht="25.5" x14ac:dyDescent="0.25">
      <c r="A9" s="11" t="s">
        <v>59</v>
      </c>
      <c r="B9" s="8"/>
      <c r="C9" s="9"/>
      <c r="D9" s="9"/>
      <c r="E9" s="9"/>
      <c r="F9" s="9"/>
    </row>
    <row r="10" spans="1:6" ht="25.5" x14ac:dyDescent="0.25">
      <c r="A10" s="18" t="s">
        <v>60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61</v>
      </c>
      <c r="B12" s="8"/>
      <c r="C12" s="9"/>
      <c r="D12" s="9"/>
      <c r="E12" s="9"/>
      <c r="F12" s="9"/>
    </row>
    <row r="13" spans="1:6" x14ac:dyDescent="0.25">
      <c r="A13" s="26" t="s">
        <v>52</v>
      </c>
      <c r="B13" s="8"/>
      <c r="C13" s="9"/>
      <c r="D13" s="9"/>
      <c r="E13" s="9"/>
      <c r="F13" s="9"/>
    </row>
    <row r="14" spans="1:6" x14ac:dyDescent="0.25">
      <c r="A14" s="13" t="s">
        <v>53</v>
      </c>
      <c r="B14" s="8"/>
      <c r="C14" s="9"/>
      <c r="D14" s="9"/>
      <c r="E14" s="9"/>
      <c r="F14" s="10"/>
    </row>
    <row r="15" spans="1:6" x14ac:dyDescent="0.25">
      <c r="A15" s="26" t="s">
        <v>54</v>
      </c>
      <c r="B15" s="8"/>
      <c r="C15" s="9"/>
      <c r="D15" s="9"/>
      <c r="E15" s="9"/>
      <c r="F15" s="10"/>
    </row>
    <row r="16" spans="1:6" x14ac:dyDescent="0.25">
      <c r="A16" s="13" t="s">
        <v>55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0"/>
  <sheetViews>
    <sheetView tabSelected="1" topLeftCell="A37" zoomScaleNormal="100" workbookViewId="0">
      <selection activeCell="A58" sqref="A5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  <col min="9" max="9" width="10.140625" bestFit="1" customWidth="1"/>
  </cols>
  <sheetData>
    <row r="1" spans="1:9" ht="42" customHeight="1" x14ac:dyDescent="0.25">
      <c r="A1" s="155" t="s">
        <v>144</v>
      </c>
      <c r="B1" s="155"/>
      <c r="C1" s="155"/>
      <c r="D1" s="155"/>
      <c r="E1" s="155"/>
      <c r="F1" s="155"/>
      <c r="G1" s="155"/>
      <c r="H1" s="155"/>
    </row>
    <row r="2" spans="1:9" ht="18" x14ac:dyDescent="0.25">
      <c r="A2" s="4"/>
      <c r="B2" s="4"/>
      <c r="C2" s="4"/>
      <c r="D2" s="4"/>
      <c r="E2" s="4"/>
      <c r="F2" s="4"/>
      <c r="G2" s="4"/>
      <c r="H2" s="5"/>
    </row>
    <row r="3" spans="1:9" ht="18" customHeight="1" x14ac:dyDescent="0.25">
      <c r="A3" s="155" t="s">
        <v>21</v>
      </c>
      <c r="B3" s="157"/>
      <c r="C3" s="157"/>
      <c r="D3" s="157"/>
      <c r="E3" s="157"/>
      <c r="F3" s="157"/>
      <c r="G3" s="157"/>
      <c r="H3" s="157"/>
    </row>
    <row r="4" spans="1:9" ht="18" x14ac:dyDescent="0.25">
      <c r="A4" s="4"/>
      <c r="B4" s="4"/>
      <c r="C4" s="4"/>
      <c r="D4" s="4"/>
      <c r="E4" s="4"/>
      <c r="F4" s="4"/>
      <c r="G4" s="4"/>
      <c r="H4" s="5"/>
    </row>
    <row r="5" spans="1:9" x14ac:dyDescent="0.25">
      <c r="A5" s="186" t="s">
        <v>23</v>
      </c>
      <c r="B5" s="187"/>
      <c r="C5" s="188"/>
      <c r="D5" s="20" t="s">
        <v>24</v>
      </c>
      <c r="E5" s="20" t="s">
        <v>37</v>
      </c>
      <c r="F5" s="21" t="s">
        <v>38</v>
      </c>
      <c r="G5" s="21" t="s">
        <v>125</v>
      </c>
      <c r="H5" s="21" t="s">
        <v>127</v>
      </c>
    </row>
    <row r="6" spans="1:9" x14ac:dyDescent="0.25">
      <c r="A6" s="183" t="s">
        <v>78</v>
      </c>
      <c r="B6" s="184"/>
      <c r="C6" s="185"/>
      <c r="D6" s="64" t="s">
        <v>80</v>
      </c>
      <c r="E6" s="106">
        <f>(E7)</f>
        <v>559498.85</v>
      </c>
      <c r="F6" s="79">
        <f>(F7)</f>
        <v>604505.18000000005</v>
      </c>
      <c r="G6" s="105">
        <v>709888.97</v>
      </c>
      <c r="H6" s="105">
        <v>718996.83</v>
      </c>
    </row>
    <row r="7" spans="1:9" x14ac:dyDescent="0.25">
      <c r="A7" s="183" t="s">
        <v>79</v>
      </c>
      <c r="B7" s="184"/>
      <c r="C7" s="185"/>
      <c r="D7" s="64" t="s">
        <v>80</v>
      </c>
      <c r="E7" s="106">
        <f>(E8+E11+E16+E19)</f>
        <v>559498.85</v>
      </c>
      <c r="F7" s="79">
        <v>604505.18000000005</v>
      </c>
      <c r="G7" s="105">
        <v>709889.97</v>
      </c>
      <c r="H7" s="105">
        <v>715689.63</v>
      </c>
    </row>
    <row r="8" spans="1:9" x14ac:dyDescent="0.25">
      <c r="A8" s="180" t="s">
        <v>81</v>
      </c>
      <c r="B8" s="181"/>
      <c r="C8" s="182"/>
      <c r="D8" s="82" t="s">
        <v>82</v>
      </c>
      <c r="E8" s="106">
        <f>(E9+E10)</f>
        <v>8829.7900000000009</v>
      </c>
      <c r="F8" s="79">
        <v>38000</v>
      </c>
      <c r="G8" s="105">
        <v>37292.26</v>
      </c>
      <c r="H8" s="105">
        <v>37296.99</v>
      </c>
      <c r="I8" s="77"/>
    </row>
    <row r="9" spans="1:9" x14ac:dyDescent="0.25">
      <c r="A9" s="177">
        <v>32</v>
      </c>
      <c r="B9" s="178"/>
      <c r="C9" s="179"/>
      <c r="D9" s="29" t="s">
        <v>25</v>
      </c>
      <c r="E9" s="106">
        <v>5308.91</v>
      </c>
      <c r="F9" s="79">
        <v>35268.75</v>
      </c>
      <c r="G9" s="105">
        <v>25880.240000000002</v>
      </c>
      <c r="H9" s="105">
        <v>30392.82</v>
      </c>
    </row>
    <row r="10" spans="1:9" ht="31.5" customHeight="1" x14ac:dyDescent="0.25">
      <c r="A10" s="85">
        <v>42</v>
      </c>
      <c r="B10" s="66"/>
      <c r="C10" s="67"/>
      <c r="D10" s="26" t="s">
        <v>33</v>
      </c>
      <c r="E10" s="106">
        <v>3520.88</v>
      </c>
      <c r="F10" s="79">
        <v>2731.25</v>
      </c>
      <c r="G10" s="105">
        <v>11412.02</v>
      </c>
      <c r="H10" s="105">
        <v>6904.17</v>
      </c>
      <c r="I10" s="77"/>
    </row>
    <row r="11" spans="1:9" ht="25.5" x14ac:dyDescent="0.25">
      <c r="A11" s="86" t="s">
        <v>83</v>
      </c>
      <c r="B11" s="66"/>
      <c r="C11" s="67"/>
      <c r="D11" s="61" t="s">
        <v>84</v>
      </c>
      <c r="E11" s="106">
        <v>77138.509999999995</v>
      </c>
      <c r="F11" s="79">
        <v>76687.429999999993</v>
      </c>
      <c r="G11" s="136">
        <v>70838.37</v>
      </c>
      <c r="H11" s="105">
        <v>75328.17</v>
      </c>
    </row>
    <row r="12" spans="1:9" x14ac:dyDescent="0.25">
      <c r="A12" s="65">
        <v>32</v>
      </c>
      <c r="B12" s="66"/>
      <c r="C12" s="67"/>
      <c r="D12" s="87" t="s">
        <v>25</v>
      </c>
      <c r="E12" s="106">
        <v>63361.88</v>
      </c>
      <c r="F12" s="79">
        <v>64142.87</v>
      </c>
      <c r="G12" s="105">
        <v>53681.38</v>
      </c>
      <c r="H12" s="105">
        <v>59000.89</v>
      </c>
    </row>
    <row r="13" spans="1:9" x14ac:dyDescent="0.25">
      <c r="A13" s="90">
        <v>34</v>
      </c>
      <c r="B13" s="63"/>
      <c r="C13" s="64"/>
      <c r="D13" s="89" t="s">
        <v>85</v>
      </c>
      <c r="E13" s="106">
        <v>1487.82</v>
      </c>
      <c r="F13" s="79">
        <v>2138.75</v>
      </c>
      <c r="G13" s="105">
        <v>1919.49</v>
      </c>
      <c r="H13" s="105">
        <v>1413.89</v>
      </c>
    </row>
    <row r="14" spans="1:9" ht="38.25" x14ac:dyDescent="0.25">
      <c r="A14" s="150">
        <v>37</v>
      </c>
      <c r="B14" s="143"/>
      <c r="C14" s="144"/>
      <c r="D14" s="89" t="s">
        <v>148</v>
      </c>
      <c r="E14" s="151">
        <v>0</v>
      </c>
      <c r="F14" s="105">
        <v>0</v>
      </c>
      <c r="G14" s="105">
        <v>0</v>
      </c>
      <c r="H14" s="105">
        <v>2026.54</v>
      </c>
    </row>
    <row r="15" spans="1:9" ht="33" customHeight="1" x14ac:dyDescent="0.25">
      <c r="A15" s="59">
        <v>42</v>
      </c>
      <c r="B15" s="63"/>
      <c r="C15" s="64"/>
      <c r="D15" s="26" t="s">
        <v>33</v>
      </c>
      <c r="E15" s="106">
        <v>9794.9500000000007</v>
      </c>
      <c r="F15" s="79">
        <v>10405.81</v>
      </c>
      <c r="G15" s="105">
        <v>15237.5</v>
      </c>
      <c r="H15" s="105">
        <v>12886.85</v>
      </c>
    </row>
    <row r="16" spans="1:9" x14ac:dyDescent="0.25">
      <c r="A16" s="59" t="s">
        <v>87</v>
      </c>
      <c r="B16" s="63"/>
      <c r="C16" s="64"/>
      <c r="D16" s="93" t="s">
        <v>88</v>
      </c>
      <c r="E16" s="106">
        <v>472203.33</v>
      </c>
      <c r="F16" s="79">
        <v>488490.53</v>
      </c>
      <c r="G16" s="105">
        <v>601759.34</v>
      </c>
      <c r="H16" s="105">
        <v>603064.47</v>
      </c>
    </row>
    <row r="17" spans="1:8" x14ac:dyDescent="0.25">
      <c r="A17" s="59">
        <v>31</v>
      </c>
      <c r="B17" s="63"/>
      <c r="C17" s="64"/>
      <c r="D17" s="11" t="s">
        <v>10</v>
      </c>
      <c r="E17" s="106">
        <v>440306.86</v>
      </c>
      <c r="F17" s="79">
        <v>450990.94</v>
      </c>
      <c r="G17" s="105">
        <v>557501.29</v>
      </c>
      <c r="H17" s="105">
        <v>558806.42000000004</v>
      </c>
    </row>
    <row r="18" spans="1:8" x14ac:dyDescent="0.25">
      <c r="A18" s="59">
        <v>32</v>
      </c>
      <c r="B18" s="63"/>
      <c r="C18" s="64"/>
      <c r="D18" s="87" t="s">
        <v>25</v>
      </c>
      <c r="E18" s="106">
        <v>31896.47</v>
      </c>
      <c r="F18" s="79">
        <v>37499.589999999997</v>
      </c>
      <c r="G18" s="105">
        <v>44258.05</v>
      </c>
      <c r="H18" s="105">
        <v>44258.05</v>
      </c>
    </row>
    <row r="19" spans="1:8" ht="25.5" x14ac:dyDescent="0.25">
      <c r="A19" s="62" t="s">
        <v>89</v>
      </c>
      <c r="B19" s="63"/>
      <c r="C19" s="64"/>
      <c r="D19" s="89" t="s">
        <v>90</v>
      </c>
      <c r="E19" s="106">
        <v>1327.22</v>
      </c>
      <c r="F19" s="106">
        <v>1327.22</v>
      </c>
      <c r="G19" s="106">
        <v>1327.22</v>
      </c>
      <c r="H19" s="106">
        <v>1327.22</v>
      </c>
    </row>
    <row r="20" spans="1:8" x14ac:dyDescent="0.25">
      <c r="A20" s="59">
        <v>32</v>
      </c>
      <c r="B20" s="63"/>
      <c r="C20" s="64"/>
      <c r="D20" s="87" t="s">
        <v>25</v>
      </c>
      <c r="E20" s="106">
        <v>1327.22</v>
      </c>
      <c r="F20" s="106">
        <v>1327.22</v>
      </c>
      <c r="G20" s="106">
        <v>1327.22</v>
      </c>
      <c r="H20" s="106">
        <v>1327.22</v>
      </c>
    </row>
    <row r="21" spans="1:8" ht="63.75" x14ac:dyDescent="0.25">
      <c r="A21" s="177" t="s">
        <v>91</v>
      </c>
      <c r="B21" s="178"/>
      <c r="C21" s="179"/>
      <c r="D21" s="64" t="s">
        <v>92</v>
      </c>
      <c r="E21" s="106">
        <v>82327.98</v>
      </c>
      <c r="F21" s="79">
        <v>75774.23</v>
      </c>
      <c r="G21" s="105">
        <v>58531</v>
      </c>
      <c r="H21" s="105">
        <v>58531</v>
      </c>
    </row>
    <row r="22" spans="1:8" ht="30" customHeight="1" x14ac:dyDescent="0.25">
      <c r="A22" s="177" t="s">
        <v>93</v>
      </c>
      <c r="B22" s="178"/>
      <c r="C22" s="179"/>
      <c r="D22" s="64" t="s">
        <v>133</v>
      </c>
      <c r="E22" s="106">
        <f>(E23)</f>
        <v>82327.98</v>
      </c>
      <c r="F22" s="79">
        <v>75774.23</v>
      </c>
      <c r="G22" s="105">
        <v>58531</v>
      </c>
      <c r="H22" s="105">
        <v>58531</v>
      </c>
    </row>
    <row r="23" spans="1:8" ht="25.5" x14ac:dyDescent="0.25">
      <c r="A23" s="59" t="s">
        <v>94</v>
      </c>
      <c r="B23" s="60"/>
      <c r="C23" s="61"/>
      <c r="D23" s="94" t="s">
        <v>95</v>
      </c>
      <c r="E23" s="106">
        <v>82327.98</v>
      </c>
      <c r="F23" s="79">
        <v>75774.23</v>
      </c>
      <c r="G23" s="105">
        <v>58531</v>
      </c>
      <c r="H23" s="105">
        <v>58531</v>
      </c>
    </row>
    <row r="24" spans="1:8" x14ac:dyDescent="0.25">
      <c r="A24" s="59">
        <v>32</v>
      </c>
      <c r="B24" s="60"/>
      <c r="C24" s="61"/>
      <c r="D24" s="87" t="s">
        <v>25</v>
      </c>
      <c r="E24" s="106">
        <v>82327.98</v>
      </c>
      <c r="F24" s="79">
        <v>60055.71</v>
      </c>
      <c r="G24" s="105">
        <v>58531</v>
      </c>
      <c r="H24" s="105">
        <v>58531</v>
      </c>
    </row>
    <row r="25" spans="1:8" ht="32.25" customHeight="1" x14ac:dyDescent="0.25">
      <c r="A25" s="62">
        <v>42</v>
      </c>
      <c r="B25" s="63"/>
      <c r="C25" s="64"/>
      <c r="D25" s="26" t="s">
        <v>33</v>
      </c>
      <c r="E25" s="106">
        <v>10617.83</v>
      </c>
      <c r="F25" s="79">
        <v>17074.82</v>
      </c>
      <c r="G25" s="105">
        <v>0</v>
      </c>
      <c r="H25" s="105">
        <v>0</v>
      </c>
    </row>
    <row r="26" spans="1:8" ht="63.75" x14ac:dyDescent="0.25">
      <c r="A26" s="177" t="s">
        <v>96</v>
      </c>
      <c r="B26" s="178"/>
      <c r="C26" s="179"/>
      <c r="D26" s="64" t="s">
        <v>92</v>
      </c>
      <c r="E26" s="106">
        <v>51477.32</v>
      </c>
      <c r="F26" s="79">
        <v>61147.67</v>
      </c>
      <c r="G26" s="105">
        <v>57079</v>
      </c>
      <c r="H26" s="105">
        <v>57079</v>
      </c>
    </row>
    <row r="27" spans="1:8" x14ac:dyDescent="0.25">
      <c r="A27" s="177" t="s">
        <v>97</v>
      </c>
      <c r="B27" s="178"/>
      <c r="C27" s="179"/>
      <c r="D27" s="64" t="s">
        <v>80</v>
      </c>
      <c r="E27" s="106">
        <v>40673.67</v>
      </c>
      <c r="F27" s="79">
        <v>49837</v>
      </c>
      <c r="G27" s="105">
        <v>52358</v>
      </c>
      <c r="H27" s="105">
        <v>52358</v>
      </c>
    </row>
    <row r="28" spans="1:8" ht="25.5" x14ac:dyDescent="0.25">
      <c r="A28" s="59" t="s">
        <v>94</v>
      </c>
      <c r="B28" s="60"/>
      <c r="C28" s="61"/>
      <c r="D28" s="94" t="s">
        <v>95</v>
      </c>
      <c r="E28" s="106">
        <v>40673.67</v>
      </c>
      <c r="F28" s="79">
        <v>49837</v>
      </c>
      <c r="G28" s="105">
        <v>52358</v>
      </c>
      <c r="H28" s="105">
        <v>52358</v>
      </c>
    </row>
    <row r="29" spans="1:8" x14ac:dyDescent="0.25">
      <c r="A29" s="59">
        <v>32</v>
      </c>
      <c r="B29" s="60"/>
      <c r="C29" s="61"/>
      <c r="D29" s="89" t="s">
        <v>25</v>
      </c>
      <c r="E29" s="83">
        <v>40673.67</v>
      </c>
      <c r="F29" s="76">
        <v>49837</v>
      </c>
      <c r="G29" s="129">
        <v>52358</v>
      </c>
      <c r="H29" s="129">
        <v>52358</v>
      </c>
    </row>
    <row r="30" spans="1:8" ht="36.75" customHeight="1" x14ac:dyDescent="0.25">
      <c r="A30" s="177" t="s">
        <v>102</v>
      </c>
      <c r="B30" s="178"/>
      <c r="C30" s="179"/>
      <c r="D30" s="64" t="s">
        <v>103</v>
      </c>
      <c r="E30" s="106">
        <v>10803.65</v>
      </c>
      <c r="F30" s="79">
        <v>11310.67</v>
      </c>
      <c r="G30" s="105">
        <v>4721</v>
      </c>
      <c r="H30" s="105">
        <v>4721</v>
      </c>
    </row>
    <row r="31" spans="1:8" ht="25.5" x14ac:dyDescent="0.25">
      <c r="A31" s="59" t="s">
        <v>94</v>
      </c>
      <c r="B31" s="60"/>
      <c r="C31" s="61"/>
      <c r="D31" s="61" t="s">
        <v>95</v>
      </c>
      <c r="E31" s="106">
        <v>10803.65</v>
      </c>
      <c r="F31" s="79">
        <v>11310.67</v>
      </c>
      <c r="G31" s="105">
        <v>4721</v>
      </c>
      <c r="H31" s="105">
        <v>4721</v>
      </c>
    </row>
    <row r="32" spans="1:8" x14ac:dyDescent="0.25">
      <c r="A32" s="59">
        <v>32</v>
      </c>
      <c r="B32" s="63"/>
      <c r="C32" s="64"/>
      <c r="D32" s="87" t="s">
        <v>25</v>
      </c>
      <c r="E32" s="106">
        <v>10803.65</v>
      </c>
      <c r="F32" s="79">
        <v>11310.67</v>
      </c>
      <c r="G32" s="105">
        <v>4721</v>
      </c>
      <c r="H32" s="105">
        <v>4721</v>
      </c>
    </row>
    <row r="33" spans="1:9" ht="35.25" customHeight="1" x14ac:dyDescent="0.25">
      <c r="A33" s="177" t="s">
        <v>98</v>
      </c>
      <c r="B33" s="178"/>
      <c r="C33" s="179"/>
      <c r="D33" s="88" t="s">
        <v>99</v>
      </c>
      <c r="E33" s="83">
        <v>0</v>
      </c>
      <c r="F33" s="79">
        <v>4337.5</v>
      </c>
      <c r="G33" s="105">
        <v>16750</v>
      </c>
      <c r="H33" s="105">
        <v>25616.25</v>
      </c>
    </row>
    <row r="34" spans="1:9" ht="30" customHeight="1" x14ac:dyDescent="0.25">
      <c r="A34" s="177" t="s">
        <v>97</v>
      </c>
      <c r="B34" s="178"/>
      <c r="C34" s="179"/>
      <c r="D34" s="88" t="s">
        <v>100</v>
      </c>
      <c r="E34" s="83">
        <v>0</v>
      </c>
      <c r="F34" s="79">
        <v>4337.5</v>
      </c>
      <c r="G34" s="105">
        <v>16750</v>
      </c>
      <c r="H34" s="105">
        <v>25616.25</v>
      </c>
    </row>
    <row r="35" spans="1:9" x14ac:dyDescent="0.25">
      <c r="A35" s="146" t="s">
        <v>140</v>
      </c>
      <c r="B35" s="63"/>
      <c r="C35" s="64"/>
      <c r="D35" s="95" t="s">
        <v>101</v>
      </c>
      <c r="E35" s="83">
        <v>0</v>
      </c>
      <c r="F35" s="79">
        <v>4337.5</v>
      </c>
      <c r="G35" s="105">
        <v>16750</v>
      </c>
      <c r="H35" s="105">
        <v>25616.25</v>
      </c>
    </row>
    <row r="36" spans="1:9" x14ac:dyDescent="0.25">
      <c r="A36" s="114">
        <v>32</v>
      </c>
      <c r="B36" s="115"/>
      <c r="C36" s="116"/>
      <c r="D36" s="18" t="s">
        <v>73</v>
      </c>
      <c r="E36" s="83">
        <v>0</v>
      </c>
      <c r="F36" s="76">
        <v>4337.5</v>
      </c>
      <c r="G36" s="129">
        <v>16750</v>
      </c>
      <c r="H36" s="129">
        <v>25616.25</v>
      </c>
    </row>
    <row r="37" spans="1:9" ht="39" customHeight="1" x14ac:dyDescent="0.25">
      <c r="A37" s="140" t="s">
        <v>135</v>
      </c>
      <c r="B37" s="138"/>
      <c r="C37" s="139"/>
      <c r="D37" s="88" t="s">
        <v>136</v>
      </c>
      <c r="E37" s="106">
        <v>0</v>
      </c>
      <c r="F37" s="79">
        <v>0</v>
      </c>
      <c r="G37" s="105">
        <v>0</v>
      </c>
      <c r="H37" s="105">
        <v>100</v>
      </c>
    </row>
    <row r="38" spans="1:9" ht="25.5" x14ac:dyDescent="0.25">
      <c r="A38" s="140" t="s">
        <v>137</v>
      </c>
      <c r="B38" s="138"/>
      <c r="C38" s="139"/>
      <c r="D38" s="88" t="s">
        <v>138</v>
      </c>
      <c r="E38" s="106">
        <v>0</v>
      </c>
      <c r="F38" s="79">
        <v>0</v>
      </c>
      <c r="G38" s="105">
        <v>0</v>
      </c>
      <c r="H38" s="105">
        <v>100</v>
      </c>
    </row>
    <row r="39" spans="1:9" x14ac:dyDescent="0.25">
      <c r="A39" s="147" t="s">
        <v>140</v>
      </c>
      <c r="B39" s="143"/>
      <c r="C39" s="144"/>
      <c r="D39" s="95" t="s">
        <v>101</v>
      </c>
      <c r="E39" s="106">
        <v>0</v>
      </c>
      <c r="F39" s="79">
        <v>0</v>
      </c>
      <c r="G39" s="105">
        <v>0</v>
      </c>
      <c r="H39" s="105">
        <v>100</v>
      </c>
    </row>
    <row r="40" spans="1:9" x14ac:dyDescent="0.25">
      <c r="A40" s="141">
        <v>32</v>
      </c>
      <c r="B40" s="142"/>
      <c r="C40" s="42"/>
      <c r="D40" s="88" t="s">
        <v>139</v>
      </c>
      <c r="E40" s="83">
        <v>0</v>
      </c>
      <c r="F40" s="76">
        <v>0</v>
      </c>
      <c r="G40" s="129">
        <v>0</v>
      </c>
      <c r="H40" s="129">
        <v>100</v>
      </c>
    </row>
    <row r="41" spans="1:9" x14ac:dyDescent="0.25">
      <c r="A41" s="190" t="s">
        <v>116</v>
      </c>
      <c r="B41" s="191"/>
      <c r="C41" s="192"/>
      <c r="D41" s="119" t="s">
        <v>117</v>
      </c>
      <c r="E41" s="120">
        <v>0</v>
      </c>
      <c r="F41" s="121">
        <v>0</v>
      </c>
      <c r="G41" s="134">
        <v>995921.06</v>
      </c>
      <c r="H41" s="134">
        <v>1006963.5</v>
      </c>
    </row>
    <row r="42" spans="1:9" ht="51" x14ac:dyDescent="0.25">
      <c r="A42" s="193" t="s">
        <v>118</v>
      </c>
      <c r="B42" s="194"/>
      <c r="C42" s="195"/>
      <c r="D42" s="122" t="s">
        <v>119</v>
      </c>
      <c r="E42" s="123">
        <v>0</v>
      </c>
      <c r="F42" s="124">
        <v>0</v>
      </c>
      <c r="G42" s="134">
        <v>995921.06</v>
      </c>
      <c r="H42" s="134">
        <v>1006963.5</v>
      </c>
      <c r="I42" s="149"/>
    </row>
    <row r="43" spans="1:9" ht="25.5" x14ac:dyDescent="0.25">
      <c r="A43" s="177" t="s">
        <v>128</v>
      </c>
      <c r="B43" s="178"/>
      <c r="C43" s="179"/>
      <c r="D43" s="88" t="s">
        <v>129</v>
      </c>
      <c r="E43" s="106">
        <v>0</v>
      </c>
      <c r="F43" s="104">
        <v>0</v>
      </c>
      <c r="G43" s="128">
        <v>500</v>
      </c>
      <c r="H43" s="134">
        <v>500</v>
      </c>
    </row>
    <row r="44" spans="1:9" x14ac:dyDescent="0.25">
      <c r="A44" s="196" t="s">
        <v>141</v>
      </c>
      <c r="B44" s="197"/>
      <c r="C44" s="198"/>
      <c r="D44" s="95" t="s">
        <v>101</v>
      </c>
      <c r="E44" s="106">
        <v>0</v>
      </c>
      <c r="F44" s="104">
        <v>0</v>
      </c>
      <c r="G44" s="128">
        <v>500</v>
      </c>
      <c r="H44" s="134">
        <v>500</v>
      </c>
    </row>
    <row r="45" spans="1:9" x14ac:dyDescent="0.25">
      <c r="A45" s="177">
        <v>42</v>
      </c>
      <c r="B45" s="178"/>
      <c r="C45" s="179"/>
      <c r="D45" s="92" t="s">
        <v>76</v>
      </c>
      <c r="E45" s="83">
        <v>0</v>
      </c>
      <c r="F45" s="84">
        <v>0</v>
      </c>
      <c r="G45" s="135">
        <v>500</v>
      </c>
      <c r="H45" s="134">
        <v>500</v>
      </c>
    </row>
    <row r="46" spans="1:9" x14ac:dyDescent="0.25">
      <c r="A46" s="140" t="s">
        <v>142</v>
      </c>
      <c r="B46" s="138"/>
      <c r="C46" s="139"/>
      <c r="D46" s="148" t="s">
        <v>143</v>
      </c>
      <c r="E46" s="106">
        <v>0</v>
      </c>
      <c r="F46" s="104">
        <v>0</v>
      </c>
      <c r="G46" s="134">
        <v>0</v>
      </c>
      <c r="H46" s="134">
        <v>11042.44</v>
      </c>
    </row>
    <row r="47" spans="1:9" x14ac:dyDescent="0.25">
      <c r="A47" s="146" t="s">
        <v>141</v>
      </c>
      <c r="B47" s="138"/>
      <c r="C47" s="139"/>
      <c r="D47" s="95" t="s">
        <v>101</v>
      </c>
      <c r="E47" s="106">
        <v>0</v>
      </c>
      <c r="F47" s="104">
        <v>0</v>
      </c>
      <c r="G47" s="134">
        <v>0</v>
      </c>
      <c r="H47" s="134">
        <v>11042.44</v>
      </c>
    </row>
    <row r="48" spans="1:9" x14ac:dyDescent="0.25">
      <c r="A48" s="137">
        <v>42</v>
      </c>
      <c r="B48" s="138"/>
      <c r="C48" s="139"/>
      <c r="D48" s="91" t="s">
        <v>86</v>
      </c>
      <c r="E48" s="83">
        <v>0</v>
      </c>
      <c r="F48" s="84">
        <v>0</v>
      </c>
      <c r="G48" s="135">
        <v>0</v>
      </c>
      <c r="H48" s="135">
        <v>11042.44</v>
      </c>
    </row>
    <row r="49" spans="1:9" x14ac:dyDescent="0.25">
      <c r="A49" s="180" t="s">
        <v>120</v>
      </c>
      <c r="B49" s="181"/>
      <c r="C49" s="182"/>
      <c r="D49" s="113" t="s">
        <v>121</v>
      </c>
      <c r="E49" s="106">
        <v>0</v>
      </c>
      <c r="F49" s="104">
        <v>0</v>
      </c>
      <c r="G49" s="134">
        <v>995421.06</v>
      </c>
      <c r="H49" s="134">
        <v>995421.06</v>
      </c>
    </row>
    <row r="50" spans="1:9" ht="25.5" x14ac:dyDescent="0.25">
      <c r="A50" s="183">
        <v>4</v>
      </c>
      <c r="B50" s="184"/>
      <c r="C50" s="185"/>
      <c r="D50" s="112" t="s">
        <v>11</v>
      </c>
      <c r="E50" s="106">
        <v>0</v>
      </c>
      <c r="F50" s="104">
        <v>0</v>
      </c>
      <c r="G50" s="135">
        <v>995421.06</v>
      </c>
      <c r="H50" s="135">
        <v>995421.06</v>
      </c>
    </row>
    <row r="51" spans="1:9" ht="25.5" x14ac:dyDescent="0.25">
      <c r="A51" s="183">
        <v>45</v>
      </c>
      <c r="B51" s="184"/>
      <c r="C51" s="185"/>
      <c r="D51" s="112" t="s">
        <v>122</v>
      </c>
      <c r="E51" s="83">
        <v>0</v>
      </c>
      <c r="F51" s="84">
        <v>0</v>
      </c>
      <c r="G51" s="135">
        <v>995421.06</v>
      </c>
      <c r="H51" s="135">
        <v>995421.06</v>
      </c>
    </row>
    <row r="52" spans="1:9" x14ac:dyDescent="0.25">
      <c r="A52" s="130"/>
      <c r="B52" s="131"/>
      <c r="C52" s="131"/>
      <c r="D52" s="130"/>
      <c r="E52" s="132"/>
      <c r="F52" s="132"/>
      <c r="G52" s="133"/>
      <c r="H52" s="145"/>
    </row>
    <row r="54" spans="1:9" x14ac:dyDescent="0.25">
      <c r="A54" s="111" t="s">
        <v>149</v>
      </c>
      <c r="B54" s="111"/>
      <c r="C54" s="111"/>
      <c r="D54" s="111"/>
      <c r="E54" s="111" t="s">
        <v>114</v>
      </c>
      <c r="F54" s="111"/>
      <c r="G54" s="111" t="s">
        <v>115</v>
      </c>
      <c r="H54" s="111"/>
    </row>
    <row r="55" spans="1:9" x14ac:dyDescent="0.25">
      <c r="A55" s="111" t="s">
        <v>130</v>
      </c>
      <c r="B55" s="111"/>
      <c r="C55" s="111"/>
      <c r="D55" s="111"/>
      <c r="E55" s="111"/>
      <c r="F55" s="111"/>
      <c r="G55" s="111"/>
      <c r="H55" s="111"/>
    </row>
    <row r="56" spans="1:9" x14ac:dyDescent="0.25">
      <c r="A56" s="111" t="s">
        <v>150</v>
      </c>
      <c r="B56" s="111"/>
      <c r="C56" s="111"/>
      <c r="D56" s="111"/>
      <c r="E56" s="111"/>
      <c r="F56" s="111"/>
      <c r="G56" s="111"/>
      <c r="H56" s="111"/>
    </row>
    <row r="60" spans="1:9" x14ac:dyDescent="0.25">
      <c r="E60" s="101"/>
      <c r="F60" s="189"/>
      <c r="G60" s="189"/>
      <c r="H60" s="189"/>
      <c r="I60" s="101"/>
    </row>
  </sheetData>
  <mergeCells count="23">
    <mergeCell ref="F60:H60"/>
    <mergeCell ref="A41:C41"/>
    <mergeCell ref="A42:C42"/>
    <mergeCell ref="A49:C49"/>
    <mergeCell ref="A50:C50"/>
    <mergeCell ref="A51:C51"/>
    <mergeCell ref="A44:C44"/>
    <mergeCell ref="A45:C45"/>
    <mergeCell ref="A43:C43"/>
    <mergeCell ref="A6:C6"/>
    <mergeCell ref="A7:C7"/>
    <mergeCell ref="A1:H1"/>
    <mergeCell ref="A3:H3"/>
    <mergeCell ref="A5:C5"/>
    <mergeCell ref="A27:C27"/>
    <mergeCell ref="A33:C33"/>
    <mergeCell ref="A34:C34"/>
    <mergeCell ref="A30:C30"/>
    <mergeCell ref="A8:C8"/>
    <mergeCell ref="A9:C9"/>
    <mergeCell ref="A21:C21"/>
    <mergeCell ref="A22:C22"/>
    <mergeCell ref="A26:C26"/>
  </mergeCells>
  <pageMargins left="0.7" right="0.7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Paulina</cp:lastModifiedBy>
  <cp:lastPrinted>2024-12-10T07:22:00Z</cp:lastPrinted>
  <dcterms:created xsi:type="dcterms:W3CDTF">2022-08-12T12:51:27Z</dcterms:created>
  <dcterms:modified xsi:type="dcterms:W3CDTF">2024-12-16T08:02:23Z</dcterms:modified>
</cp:coreProperties>
</file>