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aulina\Desktop\"/>
    </mc:Choice>
  </mc:AlternateContent>
  <xr:revisionPtr revIDLastSave="0" documentId="13_ncr:1_{5F443BDD-8ABE-48E3-8349-C014516E6D35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1" sheetId="11" r:id="rId8"/>
    <sheet name="List2" sheetId="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8" l="1"/>
  <c r="E28" i="8" s="1"/>
  <c r="F37" i="8"/>
  <c r="F28" i="8" s="1"/>
  <c r="D28" i="8"/>
  <c r="F10" i="8"/>
  <c r="E19" i="8"/>
  <c r="E10" i="8" s="1"/>
  <c r="F19" i="8"/>
  <c r="I12" i="10"/>
  <c r="J12" i="10"/>
  <c r="D10" i="8"/>
  <c r="B10" i="8"/>
  <c r="J36" i="10"/>
  <c r="J39" i="10"/>
  <c r="J30" i="10"/>
  <c r="J31" i="10" s="1"/>
  <c r="J23" i="10"/>
  <c r="J24" i="10"/>
  <c r="H22" i="7" l="1"/>
  <c r="H21" i="7" s="1"/>
  <c r="I22" i="7"/>
  <c r="I21" i="7" s="1"/>
  <c r="G22" i="7" l="1"/>
  <c r="G21" i="7" s="1"/>
  <c r="F31" i="7" l="1"/>
  <c r="F30" i="7" s="1"/>
  <c r="F28" i="7"/>
  <c r="F27" i="7" s="1"/>
  <c r="F23" i="7"/>
  <c r="F22" i="7" s="1"/>
  <c r="F21" i="7" s="1"/>
  <c r="F19" i="7"/>
  <c r="H12" i="10"/>
  <c r="D37" i="8" l="1"/>
  <c r="D19" i="8"/>
  <c r="C28" i="8" l="1"/>
  <c r="C10" i="8"/>
  <c r="B28" i="8"/>
  <c r="F39" i="10" l="1"/>
  <c r="G36" i="10" s="1"/>
  <c r="G39" i="10" s="1"/>
  <c r="H36" i="10" s="1"/>
  <c r="H39" i="10" s="1"/>
  <c r="I36" i="10" s="1"/>
  <c r="I39" i="10" s="1"/>
  <c r="I23" i="10"/>
  <c r="H23" i="10"/>
  <c r="G23" i="10"/>
  <c r="F23" i="10"/>
  <c r="G12" i="10"/>
  <c r="F12" i="10"/>
  <c r="G16" i="10" l="1"/>
  <c r="G24" i="10" s="1"/>
  <c r="G30" i="10" s="1"/>
  <c r="G31" i="10" s="1"/>
  <c r="I24" i="10"/>
  <c r="I30" i="10" s="1"/>
  <c r="I31" i="10" s="1"/>
  <c r="H24" i="10"/>
  <c r="H30" i="10" s="1"/>
  <c r="H31" i="10" s="1"/>
</calcChain>
</file>

<file path=xl/sharedStrings.xml><?xml version="1.0" encoding="utf-8"?>
<sst xmlns="http://schemas.openxmlformats.org/spreadsheetml/2006/main" count="272" uniqueCount="153">
  <si>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</si>
  <si>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</si>
  <si>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</si>
  <si>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</si>
  <si>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</si>
  <si>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</si>
  <si>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</si>
  <si>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</si>
  <si>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</si>
  <si>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</si>
  <si>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</si>
  <si>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</si>
  <si>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</si>
  <si>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</si>
  <si>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</si>
  <si>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</si>
  <si>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</si>
  <si>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</si>
  <si>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</si>
  <si>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</si>
  <si>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</si>
  <si>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</si>
  <si>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</si>
  <si>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</si>
  <si>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</si>
  <si>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</si>
  <si>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</si>
  <si>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</si>
  <si>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</si>
  <si>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</si>
  <si>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</si>
  <si>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</si>
  <si>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</si>
  <si>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</si>
  <si>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</si>
  <si>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</si>
  <si>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</si>
  <si>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</si>
  <si>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</si>
  <si>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</si>
  <si>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</si>
  <si>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</si>
  <si>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</si>
  <si>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</si>
  <si>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</si>
  <si>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</si>
  <si>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</si>
  <si>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</si>
  <si>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</si>
  <si>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</si>
  <si>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</si>
  <si>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</si>
  <si>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</si>
  <si>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</si>
  <si>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</si>
  <si>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</si>
  <si>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</si>
  <si>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</si>
  <si>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</si>
  <si>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</si>
  <si>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</si>
  <si>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</si>
  <si>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</si>
  <si>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</si>
  <si>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</si>
  <si>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</si>
  <si>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</si>
  <si>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</si>
  <si>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</si>
  <si>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</si>
  <si>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</si>
  <si>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</si>
  <si>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upravnih i administrativnih pristojbi, pristojbi po posebnim propisima i naknada</t>
  </si>
  <si>
    <t xml:space="preserve"> Prihodi od prodaje proizvoda i robe te pruženih usluga i prihodi od donacija</t>
  </si>
  <si>
    <t>Ostali prihodi</t>
  </si>
  <si>
    <t>ostali financijski rashodi</t>
  </si>
  <si>
    <t>Prihod od nefinancijske imovine</t>
  </si>
  <si>
    <t>PROGRAM P64 1001</t>
  </si>
  <si>
    <t>Aktivnost A100001</t>
  </si>
  <si>
    <t>RASHODI POSLOVANJA</t>
  </si>
  <si>
    <t>3.4.</t>
  </si>
  <si>
    <t>VLASTITI PRIHODI-SŠ</t>
  </si>
  <si>
    <t>4.M</t>
  </si>
  <si>
    <t>PRIHODI ZA POSEBNE NAMJENE-SŠ</t>
  </si>
  <si>
    <t>Financijski rashodi</t>
  </si>
  <si>
    <t>5.L.</t>
  </si>
  <si>
    <t>POMOĆI-SŠ</t>
  </si>
  <si>
    <t>7.4.</t>
  </si>
  <si>
    <t>PRIHOD OD NEFINANCIJSKE IMOVINE</t>
  </si>
  <si>
    <t>Program P16 1001</t>
  </si>
  <si>
    <t>MINIMALNI STANDARDI U SREDNJEM ŠKOLSTVU I UČENIČKOM DOMU-MATERIJALNI I FINANCIJSKI RASHODI</t>
  </si>
  <si>
    <t>Aktivnost/projekt T100001</t>
  </si>
  <si>
    <t>4.2.</t>
  </si>
  <si>
    <t>DECENTRALIZIRANA SREDSTV-SŠ</t>
  </si>
  <si>
    <t>Program P16 1003</t>
  </si>
  <si>
    <t>Aktivnost/projekt A100001</t>
  </si>
  <si>
    <t>Program P17 1003</t>
  </si>
  <si>
    <t>POTREBE IZNAD MINIMALNOG STANDARDA</t>
  </si>
  <si>
    <t>TEKUĆE INVESTICIJSKO ODRŽAVANJE U ŠKOLSTVU</t>
  </si>
  <si>
    <t>1.1.</t>
  </si>
  <si>
    <t>OPĆI PRIHODI I PRIMICI</t>
  </si>
  <si>
    <t>Aktivnost/projekt A100002</t>
  </si>
  <si>
    <t>TEKUĆE INVESTICIJSKO ODRŽAVANJE-minimalni standard</t>
  </si>
  <si>
    <t>dodatna ulaganja na građevinskim objektima</t>
  </si>
  <si>
    <t>3.4 -VLASTITI PRIHODI</t>
  </si>
  <si>
    <t>3.4.- Vlastiti prihodi</t>
  </si>
  <si>
    <t>4.M. Prihodi za posebne namjene-SŠ</t>
  </si>
  <si>
    <t>7.4.- PRIHODI OD NEFIN. IMOVINE</t>
  </si>
  <si>
    <t>7.4.- Prihodi od nefin. imovine</t>
  </si>
  <si>
    <t>5.L. - POMOĆI- SŠ</t>
  </si>
  <si>
    <t>5.l. - Pomoći - SŠ</t>
  </si>
  <si>
    <t>4.2. - DECENTRALIZIRANA SREDSTVA</t>
  </si>
  <si>
    <t>4.2.- Decentralizirana sredstva</t>
  </si>
  <si>
    <t>Predsjednica DO: Snježana Belačić</t>
  </si>
  <si>
    <t>Ravnatelj: Almir Alimanović, prof.</t>
  </si>
  <si>
    <t>PROGRAM 1002</t>
  </si>
  <si>
    <t>KAPITALNO ULAGANJE</t>
  </si>
  <si>
    <t xml:space="preserve">Kapitalni projekt </t>
  </si>
  <si>
    <t>Uređenje sanitarnog čvora i spavaonica, sanacija krova, prenamjena dijela zgrade u boravak za učenike</t>
  </si>
  <si>
    <t>Izvor 4.2.</t>
  </si>
  <si>
    <t>Decentralizirana sredstva</t>
  </si>
  <si>
    <t>Rashodi za dodatna ulaganja na nefinancijskoj imovini</t>
  </si>
  <si>
    <t>4.2./1.1.</t>
  </si>
  <si>
    <t>4 KAPITALNA ULAGANJA</t>
  </si>
  <si>
    <t>Tekući plan za 2024.</t>
  </si>
  <si>
    <t>Rebalans 2024.</t>
  </si>
  <si>
    <t xml:space="preserve"> 1.1.</t>
  </si>
  <si>
    <t>Tekući projekt T100016</t>
  </si>
  <si>
    <t>KNJIGE ZA ŠKOLSKU KNJIŽNICU</t>
  </si>
  <si>
    <t>Tekući plan za  2024.</t>
  </si>
  <si>
    <t xml:space="preserve"> </t>
  </si>
  <si>
    <t>SMJEŠTAJ U UČENIČKIM DOMOVIMA</t>
  </si>
  <si>
    <t>Plan 2024.</t>
  </si>
  <si>
    <t>Izvršenje 2023.</t>
  </si>
  <si>
    <t>Tekući plan za 2025.</t>
  </si>
  <si>
    <t>Projekcija za 2026.</t>
  </si>
  <si>
    <t>Projekcija za 2027.</t>
  </si>
  <si>
    <t xml:space="preserve">"FINANCIJSKI PLAN PRORAČUNSKOG KORISNIKA JEDINICE LOKALNE I PODRUČNE (REGIONALNE) SAMOUPRAVE 
ZA 2025. I PROJEKCIJA ZA 2026. I 2027. GODINU"								</t>
  </si>
  <si>
    <t>rashodi za dodatna ulaganja na nefinancijskoj imovini</t>
  </si>
  <si>
    <t>Projekcije za 2026.</t>
  </si>
  <si>
    <t>Projekcije za 2027.</t>
  </si>
  <si>
    <t>Izvršenje 2023.*</t>
  </si>
  <si>
    <t xml:space="preserve">Ostali rashodi </t>
  </si>
  <si>
    <t xml:space="preserve"> Plan za  2025.</t>
  </si>
  <si>
    <t>Projekcija 2026.</t>
  </si>
  <si>
    <t>Projekcija 2027.</t>
  </si>
  <si>
    <t>Plan za  2025.</t>
  </si>
  <si>
    <t xml:space="preserve">"FINANCIJSKI PLAN PRORAČUNSKOG KORISNIKA JEDINICE LOKALNE I PODRUČNE (REGIONALNE) SAMOUPRAVE 
ZA 2025. I PROJEKCIJA ZA 2026. I 2027. GODINU"			</t>
  </si>
  <si>
    <t>Plan za 2025.</t>
  </si>
  <si>
    <t>1.1.-Opći prihodi i primici</t>
  </si>
  <si>
    <t>KLASA:400-02/24-01/5</t>
  </si>
  <si>
    <t>URBROJ:238-10-52-01-24-1</t>
  </si>
  <si>
    <t>U Ivanić Gradu, 18.12.2024.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</si>
</sst>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0" fontId="0" fillId="0" borderId="0" xfId="0" applyFont="1"/>
    <xf numFmtId="0" fontId="7" fillId="2" borderId="3" xfId="0" quotePrefix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0" xfId="0" applyNumberFormat="1"/>
    <xf numFmtId="3" fontId="3" fillId="2" borderId="4" xfId="0" applyNumberFormat="1" applyFont="1" applyFill="1" applyBorder="1" applyAlignment="1">
      <alignment horizontal="left" vertical="top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2" fontId="3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22" fillId="0" borderId="3" xfId="0" applyFont="1" applyBorder="1" applyAlignment="1">
      <alignment horizontal="left" vertical="center"/>
    </xf>
    <xf numFmtId="0" fontId="8" fillId="2" borderId="4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Border="1" applyAlignment="1">
      <alignment wrapText="1"/>
    </xf>
    <xf numFmtId="0" fontId="21" fillId="2" borderId="3" xfId="0" quotePrefix="1" applyFont="1" applyFill="1" applyBorder="1" applyAlignment="1">
      <alignment horizontal="left" vertical="center" wrapText="1"/>
    </xf>
    <xf numFmtId="0" fontId="21" fillId="2" borderId="4" xfId="0" quotePrefix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2" borderId="4" xfId="0" applyNumberFormat="1" applyFont="1" applyFill="1" applyBorder="1" applyAlignment="1">
      <alignment horizontal="right"/>
    </xf>
    <xf numFmtId="0" fontId="0" fillId="0" borderId="3" xfId="0" applyBorder="1"/>
    <xf numFmtId="4" fontId="0" fillId="0" borderId="3" xfId="0" applyNumberFormat="1" applyBorder="1"/>
    <xf numFmtId="0" fontId="0" fillId="0" borderId="0" xfId="0" applyBorder="1"/>
    <xf numFmtId="0" fontId="0" fillId="0" borderId="3" xfId="0" applyBorder="1" applyAlignment="1">
      <alignment wrapText="1"/>
    </xf>
    <xf numFmtId="0" fontId="0" fillId="0" borderId="3" xfId="0" applyFont="1" applyBorder="1" applyAlignment="1">
      <alignment horizontal="left"/>
    </xf>
    <xf numFmtId="2" fontId="6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0" fontId="24" fillId="0" borderId="3" xfId="0" applyFont="1" applyBorder="1" applyAlignment="1">
      <alignment wrapText="1"/>
    </xf>
    <xf numFmtId="2" fontId="6" fillId="2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 applyProtection="1">
      <alignment horizontal="right" wrapText="1"/>
    </xf>
    <xf numFmtId="2" fontId="6" fillId="0" borderId="3" xfId="0" applyNumberFormat="1" applyFont="1" applyFill="1" applyBorder="1" applyAlignment="1" applyProtection="1">
      <alignment horizontal="right" wrapText="1"/>
    </xf>
    <xf numFmtId="2" fontId="3" fillId="0" borderId="3" xfId="0" applyNumberFormat="1" applyFont="1" applyFill="1" applyBorder="1" applyAlignment="1" applyProtection="1">
      <alignment horizontal="right" wrapText="1"/>
    </xf>
    <xf numFmtId="2" fontId="6" fillId="0" borderId="4" xfId="0" applyNumberFormat="1" applyFont="1" applyFill="1" applyBorder="1" applyAlignment="1" applyProtection="1">
      <alignment horizontal="right" vertical="center" wrapText="1"/>
    </xf>
    <xf numFmtId="0" fontId="12" fillId="0" borderId="0" xfId="0" applyFont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2" fontId="6" fillId="5" borderId="4" xfId="0" applyNumberFormat="1" applyFont="1" applyFill="1" applyBorder="1" applyAlignment="1">
      <alignment horizontal="right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2" fontId="6" fillId="3" borderId="4" xfId="0" applyNumberFormat="1" applyFont="1" applyFill="1" applyBorder="1" applyAlignment="1">
      <alignment horizontal="right"/>
    </xf>
    <xf numFmtId="2" fontId="0" fillId="0" borderId="3" xfId="0" applyNumberFormat="1" applyBorder="1"/>
    <xf numFmtId="2" fontId="0" fillId="0" borderId="3" xfId="0" applyNumberFormat="1" applyFont="1" applyBorder="1"/>
    <xf numFmtId="2" fontId="0" fillId="0" borderId="3" xfId="0" applyNumberFormat="1" applyBorder="1" applyAlignment="1">
      <alignment horizontal="left"/>
    </xf>
    <xf numFmtId="2" fontId="24" fillId="0" borderId="3" xfId="0" applyNumberFormat="1" applyFont="1" applyBorder="1" applyAlignment="1">
      <alignment wrapText="1"/>
    </xf>
    <xf numFmtId="2" fontId="1" fillId="0" borderId="3" xfId="0" applyNumberFormat="1" applyFont="1" applyBorder="1"/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2" fontId="3" fillId="2" borderId="0" xfId="0" applyNumberFormat="1" applyFont="1" applyFill="1" applyBorder="1" applyAlignment="1">
      <alignment horizontal="right"/>
    </xf>
    <xf numFmtId="2" fontId="0" fillId="0" borderId="0" xfId="0" applyNumberFormat="1" applyFont="1" applyBorder="1"/>
    <xf numFmtId="0" fontId="8" fillId="2" borderId="0" xfId="0" quotePrefix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/>
    <xf numFmtId="0" fontId="8" fillId="2" borderId="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right"/>
    </xf>
    <xf numFmtId="0" fontId="23" fillId="4" borderId="3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opLeftCell="A19" workbookViewId="0">
      <selection activeCell="B48" sqref="B48"/>
    </sheetView>
  </sheetViews>
  <sheetFormatPr defaultRowHeight="15" x14ac:dyDescent="0.25"/>
  <cols>
    <col min="5" max="5" width="25.28515625" customWidth="1"/>
    <col min="6" max="6" width="21.28515625" customWidth="1"/>
    <col min="7" max="7" width="22.140625" customWidth="1"/>
    <col min="8" max="8" width="20.28515625" customWidth="1"/>
    <col min="9" max="9" width="21" customWidth="1"/>
    <col min="10" max="10" width="16.5703125" customWidth="1"/>
  </cols>
  <sheetData>
    <row r="1" spans="1:10" ht="42" customHeight="1" x14ac:dyDescent="0.25">
      <c r="A1" s="143" t="s">
        <v>147</v>
      </c>
      <c r="B1" s="143"/>
      <c r="C1" s="143"/>
      <c r="D1" s="143"/>
      <c r="E1" s="143"/>
      <c r="F1" s="143"/>
      <c r="G1" s="143"/>
      <c r="H1" s="143"/>
      <c r="I1" s="143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10" ht="15.75" x14ac:dyDescent="0.25">
      <c r="A3" s="143" t="s">
        <v>22</v>
      </c>
      <c r="B3" s="143"/>
      <c r="C3" s="143"/>
      <c r="D3" s="143"/>
      <c r="E3" s="143"/>
      <c r="F3" s="143"/>
      <c r="G3" s="143"/>
      <c r="H3" s="143"/>
      <c r="I3" s="144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</row>
    <row r="5" spans="1:10" ht="15.75" x14ac:dyDescent="0.25">
      <c r="A5" s="143" t="s">
        <v>28</v>
      </c>
      <c r="B5" s="145"/>
      <c r="C5" s="145"/>
      <c r="D5" s="145"/>
      <c r="E5" s="145"/>
      <c r="F5" s="145"/>
      <c r="G5" s="145"/>
      <c r="H5" s="145"/>
      <c r="I5" s="145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</row>
    <row r="7" spans="1:10" x14ac:dyDescent="0.25">
      <c r="A7" s="30"/>
      <c r="B7" s="31"/>
      <c r="C7" s="31"/>
      <c r="D7" s="32"/>
      <c r="E7" s="33"/>
      <c r="F7" s="3" t="s">
        <v>141</v>
      </c>
      <c r="G7" s="3" t="s">
        <v>129</v>
      </c>
      <c r="H7" s="3" t="s">
        <v>143</v>
      </c>
      <c r="I7" s="3" t="s">
        <v>144</v>
      </c>
      <c r="J7" s="3" t="s">
        <v>145</v>
      </c>
    </row>
    <row r="8" spans="1:10" x14ac:dyDescent="0.25">
      <c r="A8" s="146" t="s">
        <v>0</v>
      </c>
      <c r="B8" s="147"/>
      <c r="C8" s="147"/>
      <c r="D8" s="147"/>
      <c r="E8" s="148"/>
      <c r="F8" s="34">
        <v>773934.43</v>
      </c>
      <c r="G8" s="34">
        <v>1930675</v>
      </c>
      <c r="H8" s="34">
        <v>1849964.7</v>
      </c>
      <c r="I8" s="34">
        <v>1849964.7</v>
      </c>
      <c r="J8" s="34">
        <v>1849964.7</v>
      </c>
    </row>
    <row r="9" spans="1:10" x14ac:dyDescent="0.25">
      <c r="A9" s="149" t="s">
        <v>42</v>
      </c>
      <c r="B9" s="150"/>
      <c r="C9" s="150"/>
      <c r="D9" s="150"/>
      <c r="E9" s="142"/>
      <c r="F9" s="35">
        <v>773934</v>
      </c>
      <c r="G9" s="35">
        <v>935254</v>
      </c>
      <c r="H9" s="35">
        <v>854544</v>
      </c>
      <c r="I9" s="35">
        <v>854544</v>
      </c>
      <c r="J9" s="35">
        <v>854544</v>
      </c>
    </row>
    <row r="10" spans="1:10" x14ac:dyDescent="0.25">
      <c r="A10" s="151" t="s">
        <v>43</v>
      </c>
      <c r="B10" s="142"/>
      <c r="C10" s="142"/>
      <c r="D10" s="142"/>
      <c r="E10" s="142"/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x14ac:dyDescent="0.25">
      <c r="A11" s="149" t="s">
        <v>42</v>
      </c>
      <c r="B11" s="150"/>
      <c r="C11" s="150"/>
      <c r="D11" s="150"/>
      <c r="E11" s="142"/>
      <c r="F11" s="35">
        <v>0</v>
      </c>
      <c r="G11" s="35">
        <v>995421.06</v>
      </c>
      <c r="H11" s="35">
        <v>995421</v>
      </c>
      <c r="I11" s="35">
        <v>995421</v>
      </c>
      <c r="J11" s="35">
        <v>995421</v>
      </c>
    </row>
    <row r="12" spans="1:10" x14ac:dyDescent="0.25">
      <c r="A12" s="37" t="s">
        <v>1</v>
      </c>
      <c r="B12" s="45"/>
      <c r="C12" s="45"/>
      <c r="D12" s="45"/>
      <c r="E12" s="45"/>
      <c r="F12" s="34">
        <f>F13+F14</f>
        <v>786967.83</v>
      </c>
      <c r="G12" s="34">
        <f t="shared" ref="G12" si="0">G13+G14</f>
        <v>1930674.51</v>
      </c>
      <c r="H12" s="34">
        <f>(H13+H14+H15)</f>
        <v>1849964.96</v>
      </c>
      <c r="I12" s="34">
        <f t="shared" ref="I12:J12" si="1">(I13+I14+I15)</f>
        <v>1849964.96</v>
      </c>
      <c r="J12" s="34">
        <f t="shared" si="1"/>
        <v>1849964.96</v>
      </c>
    </row>
    <row r="13" spans="1:10" x14ac:dyDescent="0.25">
      <c r="A13" s="152" t="s">
        <v>44</v>
      </c>
      <c r="B13" s="150"/>
      <c r="C13" s="150"/>
      <c r="D13" s="150"/>
      <c r="E13" s="150"/>
      <c r="F13" s="35">
        <v>721482.5</v>
      </c>
      <c r="G13" s="35">
        <v>909228.99</v>
      </c>
      <c r="H13" s="35">
        <v>821518</v>
      </c>
      <c r="I13" s="35">
        <v>821518</v>
      </c>
      <c r="J13" s="35">
        <v>821518</v>
      </c>
    </row>
    <row r="14" spans="1:10" x14ac:dyDescent="0.25">
      <c r="A14" s="141" t="s">
        <v>45</v>
      </c>
      <c r="B14" s="142"/>
      <c r="C14" s="142"/>
      <c r="D14" s="142"/>
      <c r="E14" s="142"/>
      <c r="F14" s="46">
        <v>65485.33</v>
      </c>
      <c r="G14" s="46">
        <v>1021445.52</v>
      </c>
      <c r="H14" s="46">
        <v>33025.9</v>
      </c>
      <c r="I14" s="46">
        <v>33025.9</v>
      </c>
      <c r="J14" s="46">
        <v>33025.9</v>
      </c>
    </row>
    <row r="15" spans="1:10" x14ac:dyDescent="0.25">
      <c r="A15" s="115" t="s">
        <v>123</v>
      </c>
      <c r="B15" s="116"/>
      <c r="C15" s="116"/>
      <c r="D15" s="116"/>
      <c r="E15" s="116"/>
      <c r="F15" s="46">
        <v>0</v>
      </c>
      <c r="G15" s="46">
        <v>0</v>
      </c>
      <c r="H15" s="46">
        <v>995421.06</v>
      </c>
      <c r="I15" s="46">
        <v>995421.06</v>
      </c>
      <c r="J15" s="46">
        <v>995421.06</v>
      </c>
    </row>
    <row r="16" spans="1:10" x14ac:dyDescent="0.25">
      <c r="A16" s="153" t="s">
        <v>64</v>
      </c>
      <c r="B16" s="147"/>
      <c r="C16" s="147"/>
      <c r="D16" s="147"/>
      <c r="E16" s="147"/>
      <c r="F16" s="34">
        <v>-13034</v>
      </c>
      <c r="G16" s="34">
        <f>G8-G12</f>
        <v>0.48999999999068677</v>
      </c>
      <c r="H16" s="34"/>
      <c r="I16" s="34"/>
      <c r="J16" s="34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</row>
    <row r="18" spans="1:10" ht="15.75" x14ac:dyDescent="0.25">
      <c r="A18" s="143" t="s">
        <v>29</v>
      </c>
      <c r="B18" s="145"/>
      <c r="C18" s="145"/>
      <c r="D18" s="145"/>
      <c r="E18" s="145"/>
      <c r="F18" s="145"/>
      <c r="G18" s="145"/>
      <c r="H18" s="145"/>
      <c r="I18" s="145"/>
    </row>
    <row r="19" spans="1:10" ht="18" x14ac:dyDescent="0.25">
      <c r="A19" s="25"/>
      <c r="B19" s="23"/>
      <c r="C19" s="23"/>
      <c r="D19" s="23"/>
      <c r="E19" s="23"/>
      <c r="F19" s="23"/>
      <c r="G19" s="23"/>
      <c r="H19" s="24"/>
      <c r="I19" s="24"/>
    </row>
    <row r="20" spans="1:10" x14ac:dyDescent="0.25">
      <c r="A20" s="30"/>
      <c r="B20" s="31"/>
      <c r="C20" s="31"/>
      <c r="D20" s="32"/>
      <c r="E20" s="33"/>
      <c r="F20" s="3" t="s">
        <v>141</v>
      </c>
      <c r="G20" s="3" t="s">
        <v>129</v>
      </c>
      <c r="H20" s="3" t="s">
        <v>143</v>
      </c>
      <c r="I20" s="3" t="s">
        <v>144</v>
      </c>
      <c r="J20" s="3" t="s">
        <v>145</v>
      </c>
    </row>
    <row r="21" spans="1:10" x14ac:dyDescent="0.25">
      <c r="A21" s="141" t="s">
        <v>46</v>
      </c>
      <c r="B21" s="142"/>
      <c r="C21" s="142"/>
      <c r="D21" s="142"/>
      <c r="E21" s="142"/>
      <c r="F21" s="46"/>
      <c r="G21" s="46"/>
      <c r="H21" s="46"/>
      <c r="I21" s="46"/>
      <c r="J21" s="46"/>
    </row>
    <row r="22" spans="1:10" x14ac:dyDescent="0.25">
      <c r="A22" s="141" t="s">
        <v>47</v>
      </c>
      <c r="B22" s="142"/>
      <c r="C22" s="142"/>
      <c r="D22" s="142"/>
      <c r="E22" s="142"/>
      <c r="F22" s="46"/>
      <c r="G22" s="46"/>
      <c r="H22" s="46"/>
      <c r="I22" s="46"/>
      <c r="J22" s="46"/>
    </row>
    <row r="23" spans="1:10" x14ac:dyDescent="0.25">
      <c r="A23" s="153" t="s">
        <v>2</v>
      </c>
      <c r="B23" s="147"/>
      <c r="C23" s="147"/>
      <c r="D23" s="147"/>
      <c r="E23" s="147"/>
      <c r="F23" s="34">
        <f>F21-F22</f>
        <v>0</v>
      </c>
      <c r="G23" s="34">
        <f t="shared" ref="G23:I23" si="2">G21-G22</f>
        <v>0</v>
      </c>
      <c r="H23" s="34">
        <f t="shared" si="2"/>
        <v>0</v>
      </c>
      <c r="I23" s="34">
        <f t="shared" si="2"/>
        <v>0</v>
      </c>
      <c r="J23" s="34">
        <f t="shared" ref="J23" si="3">J21-J22</f>
        <v>0</v>
      </c>
    </row>
    <row r="24" spans="1:10" x14ac:dyDescent="0.25">
      <c r="A24" s="153" t="s">
        <v>65</v>
      </c>
      <c r="B24" s="147"/>
      <c r="C24" s="147"/>
      <c r="D24" s="147"/>
      <c r="E24" s="147"/>
      <c r="F24" s="34">
        <v>0</v>
      </c>
      <c r="G24" s="34">
        <f t="shared" ref="G24:I24" si="4">G16+G23</f>
        <v>0.48999999999068677</v>
      </c>
      <c r="H24" s="34">
        <f t="shared" si="4"/>
        <v>0</v>
      </c>
      <c r="I24" s="34">
        <f t="shared" si="4"/>
        <v>0</v>
      </c>
      <c r="J24" s="34">
        <f t="shared" ref="J24" si="5">J16+J23</f>
        <v>0</v>
      </c>
    </row>
    <row r="25" spans="1:10" ht="18" x14ac:dyDescent="0.25">
      <c r="A25" s="22"/>
      <c r="B25" s="23"/>
      <c r="C25" s="23"/>
      <c r="D25" s="23"/>
      <c r="E25" s="23"/>
      <c r="F25" s="23"/>
      <c r="G25" s="23"/>
      <c r="H25" s="24"/>
      <c r="I25" s="24"/>
    </row>
    <row r="26" spans="1:10" ht="15.75" x14ac:dyDescent="0.25">
      <c r="A26" s="143" t="s">
        <v>66</v>
      </c>
      <c r="B26" s="145"/>
      <c r="C26" s="145"/>
      <c r="D26" s="145"/>
      <c r="E26" s="145"/>
      <c r="F26" s="145"/>
      <c r="G26" s="145"/>
      <c r="H26" s="145"/>
      <c r="I26" s="145"/>
    </row>
    <row r="27" spans="1:10" ht="15.75" x14ac:dyDescent="0.25">
      <c r="A27" s="43"/>
      <c r="B27" s="44"/>
      <c r="C27" s="44"/>
      <c r="D27" s="44"/>
      <c r="E27" s="44"/>
      <c r="F27" s="44"/>
      <c r="G27" s="44"/>
      <c r="H27" s="44"/>
      <c r="I27" s="44"/>
    </row>
    <row r="28" spans="1:10" x14ac:dyDescent="0.25">
      <c r="A28" s="30"/>
      <c r="B28" s="31"/>
      <c r="C28" s="31"/>
      <c r="D28" s="32"/>
      <c r="E28" s="33"/>
      <c r="F28" s="3" t="s">
        <v>141</v>
      </c>
      <c r="G28" s="3" t="s">
        <v>129</v>
      </c>
      <c r="H28" s="3" t="s">
        <v>146</v>
      </c>
      <c r="I28" s="3" t="s">
        <v>144</v>
      </c>
      <c r="J28" s="3" t="s">
        <v>145</v>
      </c>
    </row>
    <row r="29" spans="1:10" ht="15" customHeight="1" x14ac:dyDescent="0.25">
      <c r="A29" s="156" t="s">
        <v>67</v>
      </c>
      <c r="B29" s="157"/>
      <c r="C29" s="157"/>
      <c r="D29" s="157"/>
      <c r="E29" s="158"/>
      <c r="F29" s="47">
        <v>5237</v>
      </c>
      <c r="G29" s="47">
        <v>5236</v>
      </c>
      <c r="H29" s="47">
        <v>4307.2700000000004</v>
      </c>
      <c r="I29" s="47">
        <v>4307.2700000000004</v>
      </c>
      <c r="J29" s="47">
        <v>4308.2700000000004</v>
      </c>
    </row>
    <row r="30" spans="1:10" ht="15" customHeight="1" x14ac:dyDescent="0.25">
      <c r="A30" s="153" t="s">
        <v>68</v>
      </c>
      <c r="B30" s="147"/>
      <c r="C30" s="147"/>
      <c r="D30" s="147"/>
      <c r="E30" s="147"/>
      <c r="F30" s="48">
        <v>-13034</v>
      </c>
      <c r="G30" s="48">
        <f t="shared" ref="G30:I30" si="6">G24+G29</f>
        <v>5236.4899999999907</v>
      </c>
      <c r="H30" s="48">
        <f t="shared" si="6"/>
        <v>4307.2700000000004</v>
      </c>
      <c r="I30" s="48">
        <f t="shared" si="6"/>
        <v>4307.2700000000004</v>
      </c>
      <c r="J30" s="48">
        <f t="shared" ref="J30" si="7">J24+J29</f>
        <v>4308.2700000000004</v>
      </c>
    </row>
    <row r="31" spans="1:10" ht="45" customHeight="1" x14ac:dyDescent="0.25">
      <c r="A31" s="146" t="s">
        <v>69</v>
      </c>
      <c r="B31" s="159"/>
      <c r="C31" s="159"/>
      <c r="D31" s="159"/>
      <c r="E31" s="160"/>
      <c r="F31" s="48">
        <v>-7797</v>
      </c>
      <c r="G31" s="48">
        <f t="shared" ref="G31:I31" si="8">G16+G23+G29-G30</f>
        <v>0</v>
      </c>
      <c r="H31" s="48">
        <f t="shared" si="8"/>
        <v>0</v>
      </c>
      <c r="I31" s="48">
        <f t="shared" si="8"/>
        <v>0</v>
      </c>
      <c r="J31" s="48">
        <f t="shared" ref="J31" si="9">J16+J23+J29-J30</f>
        <v>0</v>
      </c>
    </row>
    <row r="32" spans="1:10" ht="15.75" x14ac:dyDescent="0.25">
      <c r="A32" s="49"/>
      <c r="B32" s="50"/>
      <c r="C32" s="50"/>
      <c r="D32" s="50"/>
      <c r="E32" s="50"/>
      <c r="F32" s="50"/>
      <c r="G32" s="50"/>
      <c r="H32" s="50"/>
      <c r="I32" s="50"/>
    </row>
    <row r="33" spans="1:10" ht="15.75" x14ac:dyDescent="0.25">
      <c r="A33" s="161" t="s">
        <v>63</v>
      </c>
      <c r="B33" s="161"/>
      <c r="C33" s="161"/>
      <c r="D33" s="161"/>
      <c r="E33" s="161"/>
      <c r="F33" s="161"/>
      <c r="G33" s="161"/>
      <c r="H33" s="161"/>
      <c r="I33" s="161"/>
    </row>
    <row r="34" spans="1:10" ht="18" x14ac:dyDescent="0.25">
      <c r="A34" s="51"/>
      <c r="B34" s="52"/>
      <c r="C34" s="52"/>
      <c r="D34" s="52"/>
      <c r="E34" s="52"/>
      <c r="F34" s="52"/>
      <c r="G34" s="52"/>
      <c r="H34" s="53"/>
      <c r="I34" s="53"/>
    </row>
    <row r="35" spans="1:10" x14ac:dyDescent="0.25">
      <c r="A35" s="54"/>
      <c r="B35" s="55"/>
      <c r="C35" s="55"/>
      <c r="D35" s="56"/>
      <c r="E35" s="57"/>
      <c r="F35" s="58" t="s">
        <v>40</v>
      </c>
      <c r="G35" s="58" t="s">
        <v>39</v>
      </c>
      <c r="H35" s="3" t="s">
        <v>129</v>
      </c>
      <c r="I35" s="3" t="s">
        <v>125</v>
      </c>
      <c r="J35" s="3" t="s">
        <v>125</v>
      </c>
    </row>
    <row r="36" spans="1:10" x14ac:dyDescent="0.25">
      <c r="A36" s="156" t="s">
        <v>67</v>
      </c>
      <c r="B36" s="157"/>
      <c r="C36" s="157"/>
      <c r="D36" s="157"/>
      <c r="E36" s="158"/>
      <c r="F36" s="47">
        <v>0</v>
      </c>
      <c r="G36" s="47">
        <f>F39</f>
        <v>0</v>
      </c>
      <c r="H36" s="47">
        <f>G39</f>
        <v>0</v>
      </c>
      <c r="I36" s="47">
        <f>H39</f>
        <v>0</v>
      </c>
      <c r="J36" s="47">
        <f>I39</f>
        <v>0</v>
      </c>
    </row>
    <row r="37" spans="1:10" ht="28.5" customHeight="1" x14ac:dyDescent="0.25">
      <c r="A37" s="156" t="s">
        <v>70</v>
      </c>
      <c r="B37" s="157"/>
      <c r="C37" s="157"/>
      <c r="D37" s="157"/>
      <c r="E37" s="158"/>
      <c r="F37" s="47">
        <v>0</v>
      </c>
      <c r="G37" s="47">
        <v>0</v>
      </c>
      <c r="H37" s="47">
        <v>0</v>
      </c>
      <c r="I37" s="47">
        <v>0</v>
      </c>
      <c r="J37" s="47">
        <v>0</v>
      </c>
    </row>
    <row r="38" spans="1:10" x14ac:dyDescent="0.25">
      <c r="A38" s="156" t="s">
        <v>71</v>
      </c>
      <c r="B38" s="162"/>
      <c r="C38" s="162"/>
      <c r="D38" s="162"/>
      <c r="E38" s="163"/>
      <c r="F38" s="47">
        <v>0</v>
      </c>
      <c r="G38" s="47">
        <v>0</v>
      </c>
      <c r="H38" s="47">
        <v>0</v>
      </c>
      <c r="I38" s="47">
        <v>0</v>
      </c>
      <c r="J38" s="47">
        <v>0</v>
      </c>
    </row>
    <row r="39" spans="1:10" ht="15" customHeight="1" x14ac:dyDescent="0.25">
      <c r="A39" s="153" t="s">
        <v>68</v>
      </c>
      <c r="B39" s="147"/>
      <c r="C39" s="147"/>
      <c r="D39" s="147"/>
      <c r="E39" s="147"/>
      <c r="F39" s="36">
        <f>F36-F37+F38</f>
        <v>0</v>
      </c>
      <c r="G39" s="36">
        <f t="shared" ref="G39:I39" si="10">G36-G37+G38</f>
        <v>0</v>
      </c>
      <c r="H39" s="36">
        <f t="shared" si="10"/>
        <v>0</v>
      </c>
      <c r="I39" s="36">
        <f t="shared" si="10"/>
        <v>0</v>
      </c>
      <c r="J39" s="36">
        <f t="shared" ref="J39" si="11">J36-J37+J38</f>
        <v>0</v>
      </c>
    </row>
    <row r="40" spans="1:10" ht="9" customHeight="1" x14ac:dyDescent="0.25"/>
    <row r="41" spans="1:10" ht="26.25" hidden="1" customHeight="1" x14ac:dyDescent="0.25">
      <c r="A41" s="154" t="s">
        <v>41</v>
      </c>
      <c r="B41" s="155"/>
      <c r="C41" s="155"/>
      <c r="D41" s="155"/>
      <c r="E41" s="155"/>
      <c r="F41" s="155"/>
      <c r="G41" s="155"/>
      <c r="H41" s="155"/>
      <c r="I41" s="155"/>
    </row>
    <row r="42" spans="1:10" ht="9" customHeight="1" x14ac:dyDescent="0.25"/>
    <row r="44" spans="1:10" x14ac:dyDescent="0.25">
      <c r="A44" s="109" t="s">
        <v>150</v>
      </c>
      <c r="B44" s="109"/>
      <c r="C44" s="109"/>
      <c r="D44" s="109"/>
      <c r="E44" s="109" t="s">
        <v>113</v>
      </c>
      <c r="F44" s="109"/>
      <c r="G44" s="109" t="s">
        <v>114</v>
      </c>
      <c r="H44" s="109"/>
    </row>
    <row r="45" spans="1:10" x14ac:dyDescent="0.25">
      <c r="A45" s="109" t="s">
        <v>151</v>
      </c>
      <c r="B45" s="109"/>
      <c r="C45" s="109"/>
      <c r="D45" s="109"/>
      <c r="E45" s="109"/>
      <c r="F45" s="109"/>
      <c r="G45" s="109"/>
      <c r="H45" s="109"/>
    </row>
    <row r="46" spans="1:10" x14ac:dyDescent="0.25">
      <c r="A46" s="109" t="s">
        <v>152</v>
      </c>
      <c r="B46" s="109"/>
      <c r="C46" s="109"/>
      <c r="D46" s="109"/>
      <c r="E46" s="109"/>
      <c r="F46" s="109"/>
      <c r="G46" s="109"/>
      <c r="H46" s="109"/>
    </row>
  </sheetData>
  <mergeCells count="25">
    <mergeCell ref="A41:I41"/>
    <mergeCell ref="A23:E23"/>
    <mergeCell ref="A24:E24"/>
    <mergeCell ref="A26:I26"/>
    <mergeCell ref="A29:E29"/>
    <mergeCell ref="A30:E30"/>
    <mergeCell ref="A31:E31"/>
    <mergeCell ref="A33:I33"/>
    <mergeCell ref="A36:E36"/>
    <mergeCell ref="A37:E37"/>
    <mergeCell ref="A38:E38"/>
    <mergeCell ref="A39:E39"/>
    <mergeCell ref="A22:E22"/>
    <mergeCell ref="A1:I1"/>
    <mergeCell ref="A3:I3"/>
    <mergeCell ref="A5:I5"/>
    <mergeCell ref="A8:E8"/>
    <mergeCell ref="A9:E9"/>
    <mergeCell ref="A10:E10"/>
    <mergeCell ref="A13:E13"/>
    <mergeCell ref="A14:E14"/>
    <mergeCell ref="A16:E16"/>
    <mergeCell ref="A18:I18"/>
    <mergeCell ref="A21:E21"/>
    <mergeCell ref="A11:E11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"/>
  <sheetViews>
    <sheetView topLeftCell="A16" workbookViewId="0">
      <selection activeCell="B36" sqref="B3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0.140625" style="71" customWidth="1"/>
    <col min="4" max="4" width="33.42578125" customWidth="1"/>
    <col min="5" max="5" width="21.85546875" customWidth="1"/>
    <col min="6" max="6" width="18.28515625" style="77" customWidth="1"/>
    <col min="7" max="7" width="22.28515625" style="77" customWidth="1"/>
    <col min="8" max="8" width="19.28515625" style="77" customWidth="1"/>
    <col min="9" max="9" width="19" customWidth="1"/>
  </cols>
  <sheetData>
    <row r="1" spans="1:9" ht="42" customHeight="1" x14ac:dyDescent="0.25">
      <c r="A1" s="143" t="s">
        <v>137</v>
      </c>
      <c r="B1" s="143"/>
      <c r="C1" s="143"/>
      <c r="D1" s="143"/>
      <c r="E1" s="143"/>
      <c r="F1" s="143"/>
      <c r="G1" s="143"/>
      <c r="H1" s="143"/>
    </row>
    <row r="2" spans="1:9" ht="18" customHeight="1" x14ac:dyDescent="0.25">
      <c r="A2" s="4"/>
      <c r="B2" s="4"/>
      <c r="C2" s="23"/>
      <c r="D2" s="4"/>
      <c r="E2" s="4"/>
      <c r="F2" s="73"/>
      <c r="G2" s="73"/>
      <c r="H2" s="73"/>
    </row>
    <row r="3" spans="1:9" ht="15.75" customHeight="1" x14ac:dyDescent="0.25">
      <c r="A3" s="143" t="s">
        <v>22</v>
      </c>
      <c r="B3" s="143"/>
      <c r="C3" s="143"/>
      <c r="D3" s="143"/>
      <c r="E3" s="143"/>
      <c r="F3" s="143"/>
      <c r="G3" s="143"/>
      <c r="H3" s="143"/>
    </row>
    <row r="4" spans="1:9" ht="18" x14ac:dyDescent="0.25">
      <c r="A4" s="4"/>
      <c r="B4" s="4"/>
      <c r="C4" s="23"/>
      <c r="D4" s="4"/>
      <c r="E4" s="4"/>
      <c r="F4" s="73"/>
      <c r="G4" s="73"/>
      <c r="H4" s="74"/>
    </row>
    <row r="5" spans="1:9" ht="18" customHeight="1" x14ac:dyDescent="0.25">
      <c r="A5" s="143" t="s">
        <v>4</v>
      </c>
      <c r="B5" s="143"/>
      <c r="C5" s="143"/>
      <c r="D5" s="143"/>
      <c r="E5" s="143"/>
      <c r="F5" s="143"/>
      <c r="G5" s="143"/>
      <c r="H5" s="143"/>
    </row>
    <row r="6" spans="1:9" ht="18" x14ac:dyDescent="0.25">
      <c r="A6" s="4"/>
      <c r="B6" s="4"/>
      <c r="C6" s="23"/>
      <c r="D6" s="4"/>
      <c r="E6" s="4"/>
      <c r="F6" s="73"/>
      <c r="G6" s="73"/>
      <c r="H6" s="74"/>
    </row>
    <row r="7" spans="1:9" ht="15.75" customHeight="1" x14ac:dyDescent="0.25">
      <c r="A7" s="143" t="s">
        <v>48</v>
      </c>
      <c r="B7" s="143"/>
      <c r="C7" s="143"/>
      <c r="D7" s="143"/>
      <c r="E7" s="143"/>
      <c r="F7" s="143"/>
      <c r="G7" s="143"/>
      <c r="H7" s="143"/>
    </row>
    <row r="8" spans="1:9" ht="18" x14ac:dyDescent="0.25">
      <c r="A8" s="4"/>
      <c r="B8" s="4"/>
      <c r="C8" s="23"/>
      <c r="D8" s="4"/>
      <c r="E8" s="4"/>
      <c r="F8" s="73"/>
      <c r="G8" s="73"/>
      <c r="H8" s="74"/>
    </row>
    <row r="9" spans="1:9" x14ac:dyDescent="0.25">
      <c r="A9" s="21" t="s">
        <v>5</v>
      </c>
      <c r="B9" s="20" t="s">
        <v>6</v>
      </c>
      <c r="C9" s="68"/>
      <c r="D9" s="20" t="s">
        <v>3</v>
      </c>
      <c r="E9" s="20" t="s">
        <v>133</v>
      </c>
      <c r="F9" s="75" t="s">
        <v>132</v>
      </c>
      <c r="G9" s="75" t="s">
        <v>134</v>
      </c>
      <c r="H9" s="75" t="s">
        <v>139</v>
      </c>
      <c r="I9" s="75" t="s">
        <v>140</v>
      </c>
    </row>
    <row r="10" spans="1:9" x14ac:dyDescent="0.25">
      <c r="A10" s="39"/>
      <c r="B10" s="40"/>
      <c r="C10" s="69"/>
      <c r="D10" s="38" t="s">
        <v>0</v>
      </c>
      <c r="E10" s="95">
        <v>773934.43</v>
      </c>
      <c r="F10" s="80">
        <v>1930674.51</v>
      </c>
      <c r="G10" s="79">
        <v>1849964.7</v>
      </c>
      <c r="H10" s="79">
        <v>1849964.7</v>
      </c>
      <c r="I10" s="79">
        <v>1849964.7</v>
      </c>
    </row>
    <row r="11" spans="1:9" ht="15.75" customHeight="1" x14ac:dyDescent="0.25">
      <c r="A11" s="11">
        <v>6</v>
      </c>
      <c r="B11" s="11"/>
      <c r="C11" s="16"/>
      <c r="D11" s="11" t="s">
        <v>7</v>
      </c>
      <c r="E11" s="95">
        <v>773934.43</v>
      </c>
      <c r="F11" s="79">
        <v>1930674.51</v>
      </c>
      <c r="G11" s="79">
        <v>1849964.7</v>
      </c>
      <c r="H11" s="79">
        <v>1849964.7</v>
      </c>
      <c r="I11" s="79">
        <v>1849964.7</v>
      </c>
    </row>
    <row r="12" spans="1:9" ht="25.5" x14ac:dyDescent="0.25">
      <c r="A12" s="11"/>
      <c r="B12" s="16">
        <v>63</v>
      </c>
      <c r="C12" s="16"/>
      <c r="D12" s="16" t="s">
        <v>31</v>
      </c>
      <c r="E12" s="101">
        <v>493535.5</v>
      </c>
      <c r="F12" s="79">
        <v>704380.86</v>
      </c>
      <c r="G12" s="79">
        <v>627799.77</v>
      </c>
      <c r="H12" s="79">
        <v>627799.77</v>
      </c>
      <c r="I12" s="79">
        <v>627799.77</v>
      </c>
    </row>
    <row r="13" spans="1:9" x14ac:dyDescent="0.25">
      <c r="A13" s="12"/>
      <c r="B13" s="28">
        <v>64</v>
      </c>
      <c r="C13" s="12"/>
      <c r="D13" s="72" t="s">
        <v>76</v>
      </c>
      <c r="E13" s="101">
        <v>0</v>
      </c>
      <c r="F13" s="79">
        <v>1327.22</v>
      </c>
      <c r="G13" s="79">
        <v>1358.07</v>
      </c>
      <c r="H13" s="79">
        <v>1358.07</v>
      </c>
      <c r="I13" s="79">
        <v>1358.07</v>
      </c>
    </row>
    <row r="14" spans="1:9" ht="38.25" x14ac:dyDescent="0.25">
      <c r="A14" s="12"/>
      <c r="B14" s="12">
        <v>65</v>
      </c>
      <c r="C14" s="12"/>
      <c r="D14" s="16" t="s">
        <v>72</v>
      </c>
      <c r="E14" s="101">
        <v>67865.3</v>
      </c>
      <c r="F14" s="79">
        <v>78587.67</v>
      </c>
      <c r="G14" s="79">
        <v>88637.2</v>
      </c>
      <c r="H14" s="79">
        <v>88637.2</v>
      </c>
      <c r="I14" s="79">
        <v>88637.2</v>
      </c>
    </row>
    <row r="15" spans="1:9" ht="25.5" x14ac:dyDescent="0.25">
      <c r="A15" s="12"/>
      <c r="B15" s="12">
        <v>66</v>
      </c>
      <c r="C15" s="12"/>
      <c r="D15" s="16" t="s">
        <v>73</v>
      </c>
      <c r="E15" s="101">
        <v>35758.03</v>
      </c>
      <c r="F15" s="79">
        <v>35000</v>
      </c>
      <c r="G15" s="79">
        <v>20838.599999999999</v>
      </c>
      <c r="H15" s="79">
        <v>20838.599999999999</v>
      </c>
      <c r="I15" s="79">
        <v>20838.599999999999</v>
      </c>
    </row>
    <row r="16" spans="1:9" ht="25.5" x14ac:dyDescent="0.25">
      <c r="A16" s="12"/>
      <c r="B16" s="12">
        <v>67</v>
      </c>
      <c r="C16" s="12"/>
      <c r="D16" s="16" t="s">
        <v>32</v>
      </c>
      <c r="E16" s="95">
        <v>176736.54</v>
      </c>
      <c r="F16" s="79">
        <v>1111031.06</v>
      </c>
      <c r="G16" s="79">
        <v>1111031.06</v>
      </c>
      <c r="H16" s="79">
        <v>1111031.06</v>
      </c>
      <c r="I16" s="79">
        <v>1111031.06</v>
      </c>
    </row>
    <row r="17" spans="1:9" x14ac:dyDescent="0.25">
      <c r="A17" s="12"/>
      <c r="B17" s="12">
        <v>68</v>
      </c>
      <c r="C17" s="12"/>
      <c r="D17" s="27" t="s">
        <v>74</v>
      </c>
      <c r="E17" s="93">
        <v>24.23</v>
      </c>
      <c r="F17" s="79">
        <v>30</v>
      </c>
      <c r="G17" s="79">
        <v>0</v>
      </c>
      <c r="H17" s="79">
        <v>0</v>
      </c>
      <c r="I17" s="79">
        <v>0</v>
      </c>
    </row>
    <row r="18" spans="1:9" ht="15.75" x14ac:dyDescent="0.25">
      <c r="A18" s="143" t="s">
        <v>49</v>
      </c>
      <c r="B18" s="164"/>
      <c r="C18" s="164"/>
      <c r="D18" s="164"/>
      <c r="E18" s="164"/>
      <c r="F18" s="164"/>
      <c r="G18" s="164"/>
      <c r="H18" s="164"/>
    </row>
    <row r="19" spans="1:9" ht="18" x14ac:dyDescent="0.25">
      <c r="A19" s="4"/>
      <c r="B19" s="4"/>
      <c r="C19" s="23"/>
      <c r="D19" s="4"/>
      <c r="E19" s="4"/>
      <c r="F19" s="73"/>
      <c r="G19" s="73"/>
      <c r="H19" s="74"/>
    </row>
    <row r="20" spans="1:9" x14ac:dyDescent="0.25">
      <c r="A20" s="21" t="s">
        <v>5</v>
      </c>
      <c r="B20" s="20" t="s">
        <v>6</v>
      </c>
      <c r="C20" s="68"/>
      <c r="D20" s="20" t="s">
        <v>8</v>
      </c>
      <c r="E20" s="20" t="s">
        <v>133</v>
      </c>
      <c r="F20" s="75" t="s">
        <v>132</v>
      </c>
      <c r="G20" s="75" t="s">
        <v>134</v>
      </c>
      <c r="H20" s="75" t="s">
        <v>139</v>
      </c>
      <c r="I20" s="75" t="s">
        <v>140</v>
      </c>
    </row>
    <row r="21" spans="1:9" x14ac:dyDescent="0.25">
      <c r="A21" s="39"/>
      <c r="B21" s="40"/>
      <c r="C21" s="69"/>
      <c r="D21" s="38" t="s">
        <v>1</v>
      </c>
      <c r="E21" s="94">
        <v>786967.83</v>
      </c>
      <c r="F21" s="80">
        <v>1930674.51</v>
      </c>
      <c r="G21" s="80">
        <v>1849964.7</v>
      </c>
      <c r="H21" s="80">
        <v>1849964.7</v>
      </c>
      <c r="I21" s="80">
        <v>1849964.7</v>
      </c>
    </row>
    <row r="22" spans="1:9" ht="15.75" customHeight="1" x14ac:dyDescent="0.25">
      <c r="A22" s="11">
        <v>3</v>
      </c>
      <c r="B22" s="11"/>
      <c r="C22" s="16"/>
      <c r="D22" s="11" t="s">
        <v>9</v>
      </c>
      <c r="E22" s="95">
        <v>721482.5</v>
      </c>
      <c r="F22" s="79">
        <v>909228.99</v>
      </c>
      <c r="G22" s="79">
        <v>821517.74</v>
      </c>
      <c r="H22" s="79">
        <v>821517.74</v>
      </c>
      <c r="I22" s="79">
        <v>821517.74</v>
      </c>
    </row>
    <row r="23" spans="1:9" ht="15.75" customHeight="1" x14ac:dyDescent="0.25">
      <c r="A23" s="11"/>
      <c r="B23" s="16">
        <v>31</v>
      </c>
      <c r="C23" s="16"/>
      <c r="D23" s="16" t="s">
        <v>10</v>
      </c>
      <c r="E23" s="95">
        <v>455587.33</v>
      </c>
      <c r="F23" s="79">
        <v>666865.69999999995</v>
      </c>
      <c r="G23" s="79">
        <v>581525.72</v>
      </c>
      <c r="H23" s="79">
        <v>581525.72</v>
      </c>
      <c r="I23" s="79">
        <v>581525.72</v>
      </c>
    </row>
    <row r="24" spans="1:9" x14ac:dyDescent="0.25">
      <c r="A24" s="12"/>
      <c r="B24" s="12">
        <v>32</v>
      </c>
      <c r="C24" s="12"/>
      <c r="D24" s="12" t="s">
        <v>25</v>
      </c>
      <c r="E24" s="95">
        <v>264247.34000000003</v>
      </c>
      <c r="F24" s="79">
        <v>240194.54</v>
      </c>
      <c r="G24" s="79">
        <v>237667.43</v>
      </c>
      <c r="H24" s="79">
        <v>237667.43</v>
      </c>
      <c r="I24" s="79">
        <v>237667.43</v>
      </c>
    </row>
    <row r="25" spans="1:9" x14ac:dyDescent="0.25">
      <c r="A25" s="12">
        <v>34</v>
      </c>
      <c r="B25" s="28"/>
      <c r="C25" s="12"/>
      <c r="D25" s="78" t="s">
        <v>75</v>
      </c>
      <c r="E25" s="95">
        <v>1617.83</v>
      </c>
      <c r="F25" s="79">
        <v>2168.75</v>
      </c>
      <c r="G25" s="79">
        <v>2324.59</v>
      </c>
      <c r="H25" s="79">
        <v>2324.59</v>
      </c>
      <c r="I25" s="79">
        <v>2324.59</v>
      </c>
    </row>
    <row r="26" spans="1:9" x14ac:dyDescent="0.25">
      <c r="A26" s="12">
        <v>38</v>
      </c>
      <c r="B26" s="28"/>
      <c r="C26" s="12"/>
      <c r="D26" s="88" t="s">
        <v>142</v>
      </c>
      <c r="E26" s="93">
        <v>30</v>
      </c>
      <c r="F26" s="76">
        <v>0</v>
      </c>
      <c r="G26" s="76">
        <v>0</v>
      </c>
      <c r="H26" s="76">
        <v>0</v>
      </c>
      <c r="I26" s="76">
        <v>0</v>
      </c>
    </row>
    <row r="27" spans="1:9" ht="25.5" x14ac:dyDescent="0.25">
      <c r="A27" s="14">
        <v>4</v>
      </c>
      <c r="B27" s="15"/>
      <c r="C27" s="70"/>
      <c r="D27" s="26" t="s">
        <v>11</v>
      </c>
      <c r="E27" s="95">
        <v>65485.33</v>
      </c>
      <c r="F27" s="79">
        <v>1021445.52</v>
      </c>
      <c r="G27" s="79">
        <v>1028446.96</v>
      </c>
      <c r="H27" s="79">
        <v>1028446.96</v>
      </c>
      <c r="I27" s="79">
        <v>1028446.96</v>
      </c>
    </row>
    <row r="28" spans="1:9" ht="25.5" x14ac:dyDescent="0.25">
      <c r="A28" s="14"/>
      <c r="B28" s="16">
        <v>42</v>
      </c>
      <c r="C28" s="16"/>
      <c r="D28" s="27" t="s">
        <v>33</v>
      </c>
      <c r="E28" s="95">
        <v>31560.33</v>
      </c>
      <c r="F28" s="79">
        <v>26024.46</v>
      </c>
      <c r="G28" s="79">
        <v>33025.9</v>
      </c>
      <c r="H28" s="79">
        <v>33025.9</v>
      </c>
      <c r="I28" s="79">
        <v>33025.9</v>
      </c>
    </row>
    <row r="29" spans="1:9" s="98" customFormat="1" ht="30" x14ac:dyDescent="0.25">
      <c r="A29" s="96"/>
      <c r="B29" s="96"/>
      <c r="C29" s="100">
        <v>45</v>
      </c>
      <c r="D29" s="99" t="s">
        <v>103</v>
      </c>
      <c r="E29" s="121">
        <v>33952</v>
      </c>
      <c r="F29" s="97">
        <v>995421.06</v>
      </c>
      <c r="G29" s="97">
        <v>995421.06</v>
      </c>
      <c r="H29" s="97">
        <v>995421.06</v>
      </c>
      <c r="I29" s="97">
        <v>995421.06</v>
      </c>
    </row>
    <row r="30" spans="1:9" x14ac:dyDescent="0.25">
      <c r="A30" s="121"/>
      <c r="B30" s="123"/>
      <c r="C30" s="124" t="s">
        <v>122</v>
      </c>
      <c r="D30" s="121"/>
      <c r="E30" s="121">
        <v>0</v>
      </c>
      <c r="F30" s="97">
        <v>995421.06</v>
      </c>
      <c r="G30" s="97">
        <v>995421.06</v>
      </c>
      <c r="H30" s="97">
        <v>995421.06</v>
      </c>
      <c r="I30" s="97">
        <v>995421.06</v>
      </c>
    </row>
    <row r="32" spans="1:9" x14ac:dyDescent="0.25">
      <c r="A32" s="109" t="s">
        <v>150</v>
      </c>
      <c r="B32" s="109"/>
      <c r="C32" s="109"/>
      <c r="D32" s="109"/>
      <c r="E32" s="109" t="s">
        <v>113</v>
      </c>
      <c r="F32" s="109"/>
      <c r="G32" s="109" t="s">
        <v>114</v>
      </c>
      <c r="H32" s="109"/>
    </row>
    <row r="33" spans="1:8" x14ac:dyDescent="0.25">
      <c r="A33" s="109" t="s">
        <v>151</v>
      </c>
      <c r="B33" s="109"/>
      <c r="C33" s="109"/>
      <c r="D33" s="109"/>
      <c r="E33" s="109"/>
      <c r="F33" s="109"/>
      <c r="G33" s="109"/>
      <c r="H33" s="109"/>
    </row>
    <row r="34" spans="1:8" x14ac:dyDescent="0.25">
      <c r="A34" s="109" t="s">
        <v>152</v>
      </c>
      <c r="B34" s="109"/>
      <c r="C34" s="109"/>
      <c r="D34" s="109"/>
      <c r="E34" s="109"/>
      <c r="F34" s="109"/>
      <c r="G34" s="109"/>
      <c r="H34" s="109"/>
    </row>
  </sheetData>
  <mergeCells count="5">
    <mergeCell ref="A18:H18"/>
    <mergeCell ref="A1:H1"/>
    <mergeCell ref="A3:H3"/>
    <mergeCell ref="A5:H5"/>
    <mergeCell ref="A7:H7"/>
  </mergeCells>
  <pageMargins left="0.7" right="0.7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topLeftCell="A25" workbookViewId="0">
      <selection activeCell="A46" sqref="A46"/>
    </sheetView>
  </sheetViews>
  <sheetFormatPr defaultRowHeight="15" x14ac:dyDescent="0.25"/>
  <cols>
    <col min="1" max="3" width="25.28515625" customWidth="1"/>
    <col min="4" max="4" width="20.140625" customWidth="1"/>
    <col min="5" max="5" width="21.42578125" customWidth="1"/>
    <col min="6" max="6" width="18.7109375" customWidth="1"/>
  </cols>
  <sheetData>
    <row r="1" spans="1:6" ht="53.25" customHeight="1" x14ac:dyDescent="0.25">
      <c r="A1" s="143" t="s">
        <v>147</v>
      </c>
      <c r="B1" s="143"/>
      <c r="C1" s="143"/>
      <c r="D1" s="143"/>
      <c r="E1" s="143"/>
    </row>
    <row r="2" spans="1:6" ht="18" customHeight="1" x14ac:dyDescent="0.25">
      <c r="A2" s="25"/>
      <c r="B2" s="25"/>
      <c r="C2" s="25"/>
      <c r="D2" s="25"/>
      <c r="E2" s="25"/>
    </row>
    <row r="3" spans="1:6" ht="15.75" customHeight="1" x14ac:dyDescent="0.25">
      <c r="A3" s="143" t="s">
        <v>22</v>
      </c>
      <c r="B3" s="143"/>
      <c r="C3" s="143"/>
      <c r="D3" s="143"/>
      <c r="E3" s="143"/>
    </row>
    <row r="4" spans="1:6" ht="18" x14ac:dyDescent="0.25">
      <c r="B4" s="25"/>
      <c r="C4" s="25"/>
      <c r="D4" s="25"/>
      <c r="E4" s="5"/>
    </row>
    <row r="5" spans="1:6" ht="18" customHeight="1" x14ac:dyDescent="0.25">
      <c r="A5" s="143" t="s">
        <v>4</v>
      </c>
      <c r="B5" s="143"/>
      <c r="C5" s="143"/>
      <c r="D5" s="143"/>
      <c r="E5" s="143"/>
    </row>
    <row r="6" spans="1:6" ht="18" x14ac:dyDescent="0.25">
      <c r="A6" s="25"/>
      <c r="B6" s="25"/>
      <c r="C6" s="25"/>
      <c r="D6" s="25"/>
      <c r="E6" s="5"/>
    </row>
    <row r="7" spans="1:6" ht="15.75" customHeight="1" x14ac:dyDescent="0.25">
      <c r="A7" s="143" t="s">
        <v>50</v>
      </c>
      <c r="B7" s="143"/>
      <c r="C7" s="143"/>
      <c r="D7" s="143"/>
      <c r="E7" s="143"/>
    </row>
    <row r="8" spans="1:6" ht="18" x14ac:dyDescent="0.25">
      <c r="A8" s="25"/>
      <c r="B8" s="25"/>
      <c r="C8" s="25"/>
      <c r="D8" s="25"/>
      <c r="E8" s="5"/>
    </row>
    <row r="9" spans="1:6" x14ac:dyDescent="0.25">
      <c r="A9" s="21" t="s">
        <v>52</v>
      </c>
      <c r="B9" s="20" t="s">
        <v>133</v>
      </c>
      <c r="C9" s="140" t="s">
        <v>124</v>
      </c>
      <c r="D9" s="21" t="s">
        <v>148</v>
      </c>
      <c r="E9" s="21" t="s">
        <v>135</v>
      </c>
      <c r="F9" s="21" t="s">
        <v>136</v>
      </c>
    </row>
    <row r="10" spans="1:6" x14ac:dyDescent="0.25">
      <c r="A10" s="41" t="s">
        <v>0</v>
      </c>
      <c r="B10" s="105">
        <f>B11+B13+B17+B19</f>
        <v>773934.43</v>
      </c>
      <c r="C10" s="106">
        <f>(C11+C13+C15+C17+C19)</f>
        <v>745764.58000000007</v>
      </c>
      <c r="D10" s="106">
        <f>D11+D13+D15+D17+D19+D22</f>
        <v>1849964.7000000002</v>
      </c>
      <c r="E10" s="106">
        <f t="shared" ref="E10:F10" si="0">E11+E13+E15+E17+E19+E22</f>
        <v>1849964.7000000002</v>
      </c>
      <c r="F10" s="106">
        <f t="shared" si="0"/>
        <v>1849964.7000000002</v>
      </c>
    </row>
    <row r="11" spans="1:6" x14ac:dyDescent="0.25">
      <c r="A11" s="26" t="s">
        <v>104</v>
      </c>
      <c r="B11" s="106">
        <v>35758.03</v>
      </c>
      <c r="C11" s="106">
        <v>38000</v>
      </c>
      <c r="D11" s="106">
        <v>20838.599999999999</v>
      </c>
      <c r="E11" s="106">
        <v>20838.599999999999</v>
      </c>
      <c r="F11" s="106">
        <v>20838.599999999999</v>
      </c>
    </row>
    <row r="12" spans="1:6" x14ac:dyDescent="0.25">
      <c r="A12" s="13" t="s">
        <v>105</v>
      </c>
      <c r="B12" s="107">
        <v>35758.03</v>
      </c>
      <c r="C12" s="83">
        <v>38000</v>
      </c>
      <c r="D12" s="107">
        <v>20838.599999999999</v>
      </c>
      <c r="E12" s="107">
        <v>20838.599999999999</v>
      </c>
      <c r="F12" s="107">
        <v>20838.599999999999</v>
      </c>
    </row>
    <row r="13" spans="1:6" ht="25.5" x14ac:dyDescent="0.25">
      <c r="A13" s="11" t="s">
        <v>106</v>
      </c>
      <c r="B13" s="104">
        <v>67904.36</v>
      </c>
      <c r="C13" s="101">
        <v>76687.429999999993</v>
      </c>
      <c r="D13" s="101">
        <v>88668.05</v>
      </c>
      <c r="E13" s="101">
        <v>88668.05</v>
      </c>
      <c r="F13" s="101">
        <v>88668.05</v>
      </c>
    </row>
    <row r="14" spans="1:6" ht="25.5" x14ac:dyDescent="0.25">
      <c r="A14" s="16" t="s">
        <v>106</v>
      </c>
      <c r="B14" s="82">
        <v>67904.36</v>
      </c>
      <c r="C14" s="83">
        <v>76687.429999999993</v>
      </c>
      <c r="D14" s="83">
        <v>88668.05</v>
      </c>
      <c r="E14" s="83">
        <v>88668.05</v>
      </c>
      <c r="F14" s="83">
        <v>88668.05</v>
      </c>
    </row>
    <row r="15" spans="1:6" ht="25.5" x14ac:dyDescent="0.25">
      <c r="A15" s="88" t="s">
        <v>107</v>
      </c>
      <c r="B15" s="104">
        <v>0</v>
      </c>
      <c r="C15" s="104">
        <v>1327.22</v>
      </c>
      <c r="D15" s="101">
        <v>1327.22</v>
      </c>
      <c r="E15" s="101">
        <v>1327.22</v>
      </c>
      <c r="F15" s="101">
        <v>1327.22</v>
      </c>
    </row>
    <row r="16" spans="1:6" ht="25.5" x14ac:dyDescent="0.25">
      <c r="A16" s="18" t="s">
        <v>108</v>
      </c>
      <c r="B16" s="82">
        <v>0</v>
      </c>
      <c r="C16" s="82">
        <v>1327.22</v>
      </c>
      <c r="D16" s="83">
        <v>1327.22</v>
      </c>
      <c r="E16" s="83">
        <v>1327.22</v>
      </c>
      <c r="F16" s="83">
        <v>1327.22</v>
      </c>
    </row>
    <row r="17" spans="1:8" x14ac:dyDescent="0.25">
      <c r="A17" s="91" t="s">
        <v>109</v>
      </c>
      <c r="B17" s="104">
        <v>493535.5</v>
      </c>
      <c r="C17" s="101">
        <v>488490.53</v>
      </c>
      <c r="D17" s="101">
        <v>627799.77</v>
      </c>
      <c r="E17" s="101">
        <v>627799.77</v>
      </c>
      <c r="F17" s="101">
        <v>627799.77</v>
      </c>
    </row>
    <row r="18" spans="1:8" x14ac:dyDescent="0.25">
      <c r="A18" s="18" t="s">
        <v>110</v>
      </c>
      <c r="B18" s="82">
        <v>4935535.5</v>
      </c>
      <c r="C18" s="83">
        <v>488490.53</v>
      </c>
      <c r="D18" s="83">
        <v>627799.77</v>
      </c>
      <c r="E18" s="83">
        <v>627799.77</v>
      </c>
      <c r="F18" s="83">
        <v>627799.77</v>
      </c>
    </row>
    <row r="19" spans="1:8" ht="25.5" x14ac:dyDescent="0.25">
      <c r="A19" s="88" t="s">
        <v>111</v>
      </c>
      <c r="B19" s="104">
        <v>176736.54</v>
      </c>
      <c r="C19" s="101">
        <v>141259.4</v>
      </c>
      <c r="D19" s="101">
        <f>(D20+D21)</f>
        <v>115610</v>
      </c>
      <c r="E19" s="101">
        <f t="shared" ref="E19:F19" si="1">(E20+E21)</f>
        <v>115610</v>
      </c>
      <c r="F19" s="101">
        <f t="shared" si="1"/>
        <v>115610</v>
      </c>
    </row>
    <row r="20" spans="1:8" ht="25.5" x14ac:dyDescent="0.25">
      <c r="A20" s="18" t="s">
        <v>112</v>
      </c>
      <c r="B20" s="82">
        <v>75607.73</v>
      </c>
      <c r="C20" s="83">
        <v>141259.4</v>
      </c>
      <c r="D20" s="83">
        <v>58531</v>
      </c>
      <c r="E20" s="83">
        <v>58531</v>
      </c>
      <c r="F20" s="83">
        <v>58531</v>
      </c>
    </row>
    <row r="21" spans="1:8" ht="25.5" x14ac:dyDescent="0.25">
      <c r="A21" s="18" t="s">
        <v>112</v>
      </c>
      <c r="B21" s="82">
        <v>98164.9</v>
      </c>
      <c r="C21" s="83">
        <v>141259.4</v>
      </c>
      <c r="D21" s="97">
        <v>57079</v>
      </c>
      <c r="E21" s="97">
        <v>57079</v>
      </c>
      <c r="F21" s="97">
        <v>57079</v>
      </c>
    </row>
    <row r="22" spans="1:8" x14ac:dyDescent="0.25">
      <c r="A22" s="136" t="s">
        <v>149</v>
      </c>
      <c r="B22" s="101">
        <v>4337.5</v>
      </c>
      <c r="C22" s="101">
        <v>995721.06</v>
      </c>
      <c r="D22" s="101">
        <v>995721.06</v>
      </c>
      <c r="E22" s="101">
        <v>995721.06</v>
      </c>
      <c r="F22" s="101">
        <v>995721.06</v>
      </c>
    </row>
    <row r="23" spans="1:8" x14ac:dyDescent="0.25">
      <c r="A23" s="135" t="s">
        <v>149</v>
      </c>
      <c r="B23" s="83">
        <v>4337.5</v>
      </c>
      <c r="C23" s="83">
        <v>995721.06</v>
      </c>
      <c r="D23" s="83">
        <v>995721.06</v>
      </c>
      <c r="E23" s="83">
        <v>995721.06</v>
      </c>
      <c r="F23" s="83">
        <v>995721.06</v>
      </c>
    </row>
    <row r="24" spans="1:8" x14ac:dyDescent="0.25">
      <c r="A24" s="137"/>
      <c r="B24" s="138"/>
      <c r="C24" s="138"/>
      <c r="D24" s="138"/>
      <c r="E24" s="138"/>
      <c r="F24" s="138"/>
    </row>
    <row r="25" spans="1:8" ht="15.75" customHeight="1" x14ac:dyDescent="0.25">
      <c r="A25" s="143" t="s">
        <v>51</v>
      </c>
      <c r="B25" s="143"/>
      <c r="C25" s="143"/>
      <c r="D25" s="143"/>
      <c r="E25" s="143"/>
    </row>
    <row r="26" spans="1:8" ht="18" x14ac:dyDescent="0.25">
      <c r="A26" s="25"/>
      <c r="B26" s="25"/>
      <c r="C26" s="25"/>
      <c r="D26" s="25"/>
      <c r="E26" s="5"/>
      <c r="H26" t="s">
        <v>130</v>
      </c>
    </row>
    <row r="27" spans="1:8" x14ac:dyDescent="0.25">
      <c r="A27" s="21" t="s">
        <v>52</v>
      </c>
      <c r="B27" s="20" t="s">
        <v>133</v>
      </c>
      <c r="C27" s="139" t="s">
        <v>124</v>
      </c>
      <c r="D27" s="21" t="s">
        <v>148</v>
      </c>
      <c r="E27" s="21" t="s">
        <v>135</v>
      </c>
      <c r="F27" s="21" t="s">
        <v>136</v>
      </c>
    </row>
    <row r="28" spans="1:8" x14ac:dyDescent="0.25">
      <c r="A28" s="41" t="s">
        <v>1</v>
      </c>
      <c r="B28" s="108">
        <f>(B29+B31+B33+B35+B37)</f>
        <v>786967.83000000007</v>
      </c>
      <c r="C28" s="106">
        <f>(C29+C31+C33+C35+C37)</f>
        <v>745764.58000000007</v>
      </c>
      <c r="D28" s="106">
        <f>D29+D31+D33+D35+D37+D40</f>
        <v>1849964.7000000002</v>
      </c>
      <c r="E28" s="106">
        <f t="shared" ref="E28:F28" si="2">E29+E31+E33+E35+E37+E40</f>
        <v>1849964.7000000002</v>
      </c>
      <c r="F28" s="106">
        <f t="shared" si="2"/>
        <v>1849964.7000000002</v>
      </c>
    </row>
    <row r="29" spans="1:8" ht="15.75" customHeight="1" x14ac:dyDescent="0.25">
      <c r="A29" s="26" t="s">
        <v>104</v>
      </c>
      <c r="B29" s="106">
        <v>35758.03</v>
      </c>
      <c r="C29" s="106">
        <v>38000</v>
      </c>
      <c r="D29" s="106">
        <v>20838.599999999999</v>
      </c>
      <c r="E29" s="106">
        <v>20838.599999999999</v>
      </c>
      <c r="F29" s="106">
        <v>20838.599999999999</v>
      </c>
    </row>
    <row r="30" spans="1:8" x14ac:dyDescent="0.25">
      <c r="A30" s="13" t="s">
        <v>105</v>
      </c>
      <c r="B30" s="106">
        <v>35758.03</v>
      </c>
      <c r="C30" s="83">
        <v>38000</v>
      </c>
      <c r="D30" s="107">
        <v>20838.599999999999</v>
      </c>
      <c r="E30" s="107">
        <v>20838.599999999999</v>
      </c>
      <c r="F30" s="107">
        <v>20838.599999999999</v>
      </c>
    </row>
    <row r="31" spans="1:8" ht="25.5" x14ac:dyDescent="0.25">
      <c r="A31" s="11" t="s">
        <v>106</v>
      </c>
      <c r="B31" s="104">
        <v>80937.759999999995</v>
      </c>
      <c r="C31" s="101">
        <v>76687.429999999993</v>
      </c>
      <c r="D31" s="101">
        <v>88668.05</v>
      </c>
      <c r="E31" s="101">
        <v>88668.05</v>
      </c>
      <c r="F31" s="101">
        <v>88668.05</v>
      </c>
    </row>
    <row r="32" spans="1:8" ht="25.5" x14ac:dyDescent="0.25">
      <c r="A32" s="16" t="s">
        <v>106</v>
      </c>
      <c r="B32" s="82">
        <v>80937.759999999995</v>
      </c>
      <c r="C32" s="83">
        <v>76687.429999999993</v>
      </c>
      <c r="D32" s="83">
        <v>88668.05</v>
      </c>
      <c r="E32" s="83">
        <v>88668.05</v>
      </c>
      <c r="F32" s="83">
        <v>88668.05</v>
      </c>
    </row>
    <row r="33" spans="1:7" ht="25.5" x14ac:dyDescent="0.25">
      <c r="A33" s="88" t="s">
        <v>107</v>
      </c>
      <c r="B33" s="104">
        <v>0</v>
      </c>
      <c r="C33" s="104">
        <v>1327.22</v>
      </c>
      <c r="D33" s="101">
        <v>1327.22</v>
      </c>
      <c r="E33" s="101">
        <v>1327.22</v>
      </c>
      <c r="F33" s="101">
        <v>1327.22</v>
      </c>
    </row>
    <row r="34" spans="1:7" ht="25.5" x14ac:dyDescent="0.25">
      <c r="A34" s="18" t="s">
        <v>108</v>
      </c>
      <c r="B34" s="82">
        <v>1327.22</v>
      </c>
      <c r="C34" s="82">
        <v>1327.22</v>
      </c>
      <c r="D34" s="83">
        <v>1327.22</v>
      </c>
      <c r="E34" s="83">
        <v>1327.22</v>
      </c>
      <c r="F34" s="83">
        <v>1327.22</v>
      </c>
    </row>
    <row r="35" spans="1:7" x14ac:dyDescent="0.25">
      <c r="A35" s="91" t="s">
        <v>109</v>
      </c>
      <c r="B35" s="104">
        <v>493535.5</v>
      </c>
      <c r="C35" s="101">
        <v>488490.53</v>
      </c>
      <c r="D35" s="101">
        <v>627799.77</v>
      </c>
      <c r="E35" s="101">
        <v>627799.77</v>
      </c>
      <c r="F35" s="101">
        <v>627799.77</v>
      </c>
    </row>
    <row r="36" spans="1:7" x14ac:dyDescent="0.25">
      <c r="A36" s="18" t="s">
        <v>110</v>
      </c>
      <c r="B36" s="82">
        <v>493535.5</v>
      </c>
      <c r="C36" s="83">
        <v>488490.53</v>
      </c>
      <c r="D36" s="83">
        <v>627799.77</v>
      </c>
      <c r="E36" s="83">
        <v>627799.77</v>
      </c>
      <c r="F36" s="83">
        <v>627799.77</v>
      </c>
    </row>
    <row r="37" spans="1:7" ht="25.5" x14ac:dyDescent="0.25">
      <c r="A37" s="18" t="s">
        <v>111</v>
      </c>
      <c r="B37" s="104">
        <v>176736.54</v>
      </c>
      <c r="C37" s="101">
        <v>141259.4</v>
      </c>
      <c r="D37" s="101">
        <f>(D38+D39)</f>
        <v>115610</v>
      </c>
      <c r="E37" s="101">
        <f t="shared" ref="E37:F37" si="3">(E38+E39)</f>
        <v>115610</v>
      </c>
      <c r="F37" s="101">
        <f t="shared" si="3"/>
        <v>115610</v>
      </c>
    </row>
    <row r="38" spans="1:7" ht="25.5" x14ac:dyDescent="0.25">
      <c r="A38" s="18" t="s">
        <v>112</v>
      </c>
      <c r="B38" s="82">
        <v>75607.73</v>
      </c>
      <c r="C38" s="83">
        <v>141259.4</v>
      </c>
      <c r="D38" s="83">
        <v>58531</v>
      </c>
      <c r="E38" s="83">
        <v>58531</v>
      </c>
      <c r="F38" s="83">
        <v>58531</v>
      </c>
    </row>
    <row r="39" spans="1:7" ht="25.5" x14ac:dyDescent="0.25">
      <c r="A39" s="18" t="s">
        <v>112</v>
      </c>
      <c r="B39" s="82">
        <v>98164.9</v>
      </c>
      <c r="C39" s="83">
        <v>141259.4</v>
      </c>
      <c r="D39" s="83">
        <v>57079</v>
      </c>
      <c r="E39" s="83">
        <v>57079</v>
      </c>
      <c r="F39" s="83">
        <v>57079</v>
      </c>
    </row>
    <row r="40" spans="1:7" x14ac:dyDescent="0.25">
      <c r="A40" s="136" t="s">
        <v>149</v>
      </c>
      <c r="B40" s="101">
        <v>4337.5</v>
      </c>
      <c r="C40" s="101">
        <v>995721.06</v>
      </c>
      <c r="D40" s="101">
        <v>995721.06</v>
      </c>
      <c r="E40" s="101">
        <v>995721.06</v>
      </c>
      <c r="F40" s="101">
        <v>995721.06</v>
      </c>
    </row>
    <row r="41" spans="1:7" x14ac:dyDescent="0.25">
      <c r="A41" s="135" t="s">
        <v>149</v>
      </c>
      <c r="B41" s="83">
        <v>4337.5</v>
      </c>
      <c r="C41" s="83">
        <v>995721.06</v>
      </c>
      <c r="D41" s="83">
        <v>995721.06</v>
      </c>
      <c r="E41" s="83">
        <v>995721.06</v>
      </c>
      <c r="F41" s="83">
        <v>995721.06</v>
      </c>
    </row>
    <row r="42" spans="1:7" x14ac:dyDescent="0.25">
      <c r="A42" s="109" t="s">
        <v>150</v>
      </c>
      <c r="B42" s="109"/>
      <c r="C42" s="109"/>
      <c r="D42" s="109"/>
      <c r="E42" s="109" t="s">
        <v>114</v>
      </c>
      <c r="F42" s="109"/>
      <c r="G42" s="109"/>
    </row>
    <row r="43" spans="1:7" x14ac:dyDescent="0.25">
      <c r="A43" s="109" t="s">
        <v>151</v>
      </c>
      <c r="B43" s="109"/>
      <c r="C43" s="109"/>
      <c r="D43" s="109"/>
      <c r="E43" s="109"/>
      <c r="F43" s="109"/>
      <c r="G43" s="109"/>
    </row>
    <row r="44" spans="1:7" x14ac:dyDescent="0.25">
      <c r="A44" s="109" t="s">
        <v>152</v>
      </c>
      <c r="B44" s="109"/>
      <c r="C44" s="109"/>
      <c r="D44" s="109"/>
      <c r="E44" s="109"/>
      <c r="F44" s="109"/>
      <c r="G44" s="109"/>
    </row>
  </sheetData>
  <mergeCells count="5">
    <mergeCell ref="A1:E1"/>
    <mergeCell ref="A3:E3"/>
    <mergeCell ref="A5:E5"/>
    <mergeCell ref="A7:E7"/>
    <mergeCell ref="A25:E25"/>
  </mergeCells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C29" sqref="C29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43" t="s">
        <v>35</v>
      </c>
      <c r="B1" s="143"/>
      <c r="C1" s="143"/>
      <c r="D1" s="143"/>
      <c r="E1" s="143"/>
      <c r="F1" s="143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43" t="s">
        <v>22</v>
      </c>
      <c r="B3" s="143"/>
      <c r="C3" s="143"/>
      <c r="D3" s="143"/>
      <c r="E3" s="144"/>
      <c r="F3" s="144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43" t="s">
        <v>4</v>
      </c>
      <c r="B5" s="145"/>
      <c r="C5" s="145"/>
      <c r="D5" s="145"/>
      <c r="E5" s="145"/>
      <c r="F5" s="145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43" t="s">
        <v>12</v>
      </c>
      <c r="B7" s="164"/>
      <c r="C7" s="164"/>
      <c r="D7" s="164"/>
      <c r="E7" s="164"/>
      <c r="F7" s="16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52</v>
      </c>
      <c r="B9" s="20" t="s">
        <v>38</v>
      </c>
      <c r="C9" s="21" t="s">
        <v>39</v>
      </c>
      <c r="D9" s="21" t="s">
        <v>36</v>
      </c>
      <c r="E9" s="21" t="s">
        <v>30</v>
      </c>
      <c r="F9" s="21" t="s">
        <v>37</v>
      </c>
    </row>
    <row r="10" spans="1:6" ht="15.75" customHeight="1" x14ac:dyDescent="0.25">
      <c r="A10" s="11" t="s">
        <v>13</v>
      </c>
      <c r="B10" s="8"/>
      <c r="C10" s="9"/>
      <c r="D10" s="9"/>
      <c r="E10" s="9"/>
      <c r="F10" s="9"/>
    </row>
    <row r="11" spans="1:6" ht="15.75" customHeight="1" x14ac:dyDescent="0.25">
      <c r="A11" s="11" t="s">
        <v>14</v>
      </c>
      <c r="B11" s="8"/>
      <c r="C11" s="9"/>
      <c r="D11" s="9"/>
      <c r="E11" s="9"/>
      <c r="F11" s="9"/>
    </row>
    <row r="12" spans="1:6" ht="25.5" x14ac:dyDescent="0.25">
      <c r="A12" s="18" t="s">
        <v>15</v>
      </c>
      <c r="B12" s="8"/>
      <c r="C12" s="9"/>
      <c r="D12" s="9"/>
      <c r="E12" s="9"/>
      <c r="F12" s="9"/>
    </row>
    <row r="13" spans="1:6" x14ac:dyDescent="0.25">
      <c r="A13" s="17" t="s">
        <v>16</v>
      </c>
      <c r="B13" s="8"/>
      <c r="C13" s="9"/>
      <c r="D13" s="9"/>
      <c r="E13" s="9"/>
      <c r="F13" s="9"/>
    </row>
    <row r="14" spans="1:6" x14ac:dyDescent="0.25">
      <c r="A14" s="11" t="s">
        <v>17</v>
      </c>
      <c r="B14" s="8"/>
      <c r="C14" s="9"/>
      <c r="D14" s="9"/>
      <c r="E14" s="9"/>
      <c r="F14" s="10"/>
    </row>
    <row r="15" spans="1:6" ht="25.5" x14ac:dyDescent="0.25">
      <c r="A15" s="19" t="s">
        <v>18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F33" sqref="F3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43" t="s">
        <v>35</v>
      </c>
      <c r="B1" s="143"/>
      <c r="C1" s="143"/>
      <c r="D1" s="143"/>
      <c r="E1" s="143"/>
      <c r="F1" s="143"/>
      <c r="G1" s="143"/>
      <c r="H1" s="14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43" t="s">
        <v>22</v>
      </c>
      <c r="B3" s="143"/>
      <c r="C3" s="143"/>
      <c r="D3" s="143"/>
      <c r="E3" s="143"/>
      <c r="F3" s="143"/>
      <c r="G3" s="143"/>
      <c r="H3" s="14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43" t="s">
        <v>57</v>
      </c>
      <c r="B5" s="143"/>
      <c r="C5" s="143"/>
      <c r="D5" s="143"/>
      <c r="E5" s="143"/>
      <c r="F5" s="143"/>
      <c r="G5" s="143"/>
      <c r="H5" s="14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34</v>
      </c>
      <c r="D7" s="20" t="s">
        <v>38</v>
      </c>
      <c r="E7" s="21" t="s">
        <v>39</v>
      </c>
      <c r="F7" s="21" t="s">
        <v>36</v>
      </c>
      <c r="G7" s="21" t="s">
        <v>30</v>
      </c>
      <c r="H7" s="21" t="s">
        <v>37</v>
      </c>
    </row>
    <row r="8" spans="1:8" x14ac:dyDescent="0.25">
      <c r="A8" s="39"/>
      <c r="B8" s="40"/>
      <c r="C8" s="38" t="s">
        <v>59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19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26</v>
      </c>
      <c r="D10" s="8"/>
      <c r="E10" s="9"/>
      <c r="F10" s="9"/>
      <c r="G10" s="9"/>
      <c r="H10" s="9"/>
    </row>
    <row r="11" spans="1:8" x14ac:dyDescent="0.25">
      <c r="A11" s="11"/>
      <c r="B11" s="16"/>
      <c r="C11" s="42"/>
      <c r="D11" s="8"/>
      <c r="E11" s="9"/>
      <c r="F11" s="9"/>
      <c r="G11" s="9"/>
      <c r="H11" s="9"/>
    </row>
    <row r="12" spans="1:8" x14ac:dyDescent="0.25">
      <c r="A12" s="11"/>
      <c r="B12" s="16"/>
      <c r="C12" s="38" t="s">
        <v>62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20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27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43" t="s">
        <v>35</v>
      </c>
      <c r="B1" s="143"/>
      <c r="C1" s="143"/>
      <c r="D1" s="143"/>
      <c r="E1" s="143"/>
      <c r="F1" s="143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43" t="s">
        <v>22</v>
      </c>
      <c r="B3" s="143"/>
      <c r="C3" s="143"/>
      <c r="D3" s="143"/>
      <c r="E3" s="143"/>
      <c r="F3" s="143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143" t="s">
        <v>58</v>
      </c>
      <c r="B5" s="143"/>
      <c r="C5" s="143"/>
      <c r="D5" s="143"/>
      <c r="E5" s="143"/>
      <c r="F5" s="143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52</v>
      </c>
      <c r="B7" s="20" t="s">
        <v>38</v>
      </c>
      <c r="C7" s="21" t="s">
        <v>39</v>
      </c>
      <c r="D7" s="21" t="s">
        <v>36</v>
      </c>
      <c r="E7" s="21" t="s">
        <v>30</v>
      </c>
      <c r="F7" s="21" t="s">
        <v>37</v>
      </c>
    </row>
    <row r="8" spans="1:6" x14ac:dyDescent="0.25">
      <c r="A8" s="11" t="s">
        <v>59</v>
      </c>
      <c r="B8" s="8"/>
      <c r="C8" s="9"/>
      <c r="D8" s="9"/>
      <c r="E8" s="9"/>
      <c r="F8" s="9"/>
    </row>
    <row r="9" spans="1:6" ht="25.5" x14ac:dyDescent="0.25">
      <c r="A9" s="11" t="s">
        <v>60</v>
      </c>
      <c r="B9" s="8"/>
      <c r="C9" s="9"/>
      <c r="D9" s="9"/>
      <c r="E9" s="9"/>
      <c r="F9" s="9"/>
    </row>
    <row r="10" spans="1:6" ht="25.5" x14ac:dyDescent="0.25">
      <c r="A10" s="18" t="s">
        <v>61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62</v>
      </c>
      <c r="B12" s="8"/>
      <c r="C12" s="9"/>
      <c r="D12" s="9"/>
      <c r="E12" s="9"/>
      <c r="F12" s="9"/>
    </row>
    <row r="13" spans="1:6" x14ac:dyDescent="0.25">
      <c r="A13" s="26" t="s">
        <v>53</v>
      </c>
      <c r="B13" s="8"/>
      <c r="C13" s="9"/>
      <c r="D13" s="9"/>
      <c r="E13" s="9"/>
      <c r="F13" s="9"/>
    </row>
    <row r="14" spans="1:6" x14ac:dyDescent="0.25">
      <c r="A14" s="13" t="s">
        <v>54</v>
      </c>
      <c r="B14" s="8"/>
      <c r="C14" s="9"/>
      <c r="D14" s="9"/>
      <c r="E14" s="9"/>
      <c r="F14" s="10"/>
    </row>
    <row r="15" spans="1:6" x14ac:dyDescent="0.25">
      <c r="A15" s="26" t="s">
        <v>55</v>
      </c>
      <c r="B15" s="8"/>
      <c r="C15" s="9"/>
      <c r="D15" s="9"/>
      <c r="E15" s="9"/>
      <c r="F15" s="10"/>
    </row>
    <row r="16" spans="1:6" x14ac:dyDescent="0.25">
      <c r="A16" s="13" t="s">
        <v>56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4"/>
  <sheetViews>
    <sheetView tabSelected="1" topLeftCell="A43" zoomScaleNormal="100" workbookViewId="0">
      <selection activeCell="B52" sqref="B52"/>
    </sheetView>
  </sheetViews>
  <sheetFormatPr defaultRowHeight="15" x14ac:dyDescent="0.25"/>
  <cols>
    <col min="1" max="1" width="7.42578125" customWidth="1"/>
    <col min="2" max="2" width="8.42578125" bestFit="1" customWidth="1"/>
    <col min="3" max="3" width="8.7109375" customWidth="1"/>
    <col min="4" max="4" width="30" customWidth="1"/>
    <col min="5" max="5" width="23.7109375" customWidth="1"/>
    <col min="6" max="7" width="25.28515625" customWidth="1"/>
    <col min="8" max="8" width="21.42578125" customWidth="1"/>
    <col min="9" max="9" width="17.28515625" customWidth="1"/>
    <col min="10" max="10" width="10.140625" bestFit="1" customWidth="1"/>
  </cols>
  <sheetData>
    <row r="1" spans="1:10" ht="42" customHeight="1" x14ac:dyDescent="0.25">
      <c r="A1" s="143" t="s">
        <v>137</v>
      </c>
      <c r="B1" s="143"/>
      <c r="C1" s="143"/>
      <c r="D1" s="143"/>
      <c r="E1" s="143"/>
      <c r="F1" s="143"/>
      <c r="G1" s="143"/>
      <c r="H1" s="143"/>
    </row>
    <row r="2" spans="1:10" ht="18" x14ac:dyDescent="0.25">
      <c r="A2" s="4"/>
      <c r="B2" s="4"/>
      <c r="C2" s="4"/>
      <c r="D2" s="4"/>
      <c r="E2" s="4"/>
      <c r="F2" s="4"/>
      <c r="G2" s="4"/>
      <c r="H2" s="5"/>
    </row>
    <row r="3" spans="1:10" ht="18" customHeight="1" x14ac:dyDescent="0.25">
      <c r="A3" s="143" t="s">
        <v>21</v>
      </c>
      <c r="B3" s="145"/>
      <c r="C3" s="145"/>
      <c r="D3" s="145"/>
      <c r="E3" s="145"/>
      <c r="F3" s="145"/>
      <c r="G3" s="145"/>
      <c r="H3" s="145"/>
    </row>
    <row r="4" spans="1:10" ht="18" x14ac:dyDescent="0.25">
      <c r="A4" s="4"/>
      <c r="B4" s="4"/>
      <c r="C4" s="4"/>
      <c r="D4" s="4"/>
      <c r="E4" s="4"/>
      <c r="F4" s="4"/>
      <c r="G4" s="4"/>
      <c r="H4" s="5"/>
    </row>
    <row r="5" spans="1:10" x14ac:dyDescent="0.25">
      <c r="A5" s="171" t="s">
        <v>23</v>
      </c>
      <c r="B5" s="172"/>
      <c r="C5" s="173"/>
      <c r="D5" s="20" t="s">
        <v>24</v>
      </c>
      <c r="E5" s="20" t="s">
        <v>133</v>
      </c>
      <c r="F5" s="21" t="s">
        <v>132</v>
      </c>
      <c r="G5" s="21" t="s">
        <v>134</v>
      </c>
      <c r="H5" s="21" t="s">
        <v>135</v>
      </c>
      <c r="I5" s="134" t="s">
        <v>136</v>
      </c>
    </row>
    <row r="6" spans="1:10" x14ac:dyDescent="0.25">
      <c r="A6" s="168" t="s">
        <v>77</v>
      </c>
      <c r="B6" s="169"/>
      <c r="C6" s="170"/>
      <c r="D6" s="64" t="s">
        <v>79</v>
      </c>
      <c r="E6" s="104">
        <v>610231.29</v>
      </c>
      <c r="F6" s="79">
        <v>818016.23</v>
      </c>
      <c r="G6" s="79">
        <v>737275.57</v>
      </c>
      <c r="H6" s="79">
        <v>737275.57</v>
      </c>
      <c r="I6" s="79">
        <v>737275.57</v>
      </c>
    </row>
    <row r="7" spans="1:10" x14ac:dyDescent="0.25">
      <c r="A7" s="168" t="s">
        <v>78</v>
      </c>
      <c r="B7" s="169"/>
      <c r="C7" s="170"/>
      <c r="D7" s="64" t="s">
        <v>79</v>
      </c>
      <c r="E7" s="104">
        <v>610231.29</v>
      </c>
      <c r="F7" s="79">
        <v>818016.23</v>
      </c>
      <c r="G7" s="79">
        <v>737275.57</v>
      </c>
      <c r="H7" s="79">
        <v>737275.57</v>
      </c>
      <c r="I7" s="79">
        <v>737275.57</v>
      </c>
    </row>
    <row r="8" spans="1:10" x14ac:dyDescent="0.25">
      <c r="A8" s="181" t="s">
        <v>80</v>
      </c>
      <c r="B8" s="182"/>
      <c r="C8" s="183"/>
      <c r="D8" s="81" t="s">
        <v>81</v>
      </c>
      <c r="E8" s="104">
        <v>35758.03</v>
      </c>
      <c r="F8" s="102">
        <v>35000</v>
      </c>
      <c r="G8" s="102">
        <v>20838.599999999999</v>
      </c>
      <c r="H8" s="102">
        <v>20838.599999999999</v>
      </c>
      <c r="I8" s="102">
        <v>20838.599999999999</v>
      </c>
      <c r="J8" s="77"/>
    </row>
    <row r="9" spans="1:10" x14ac:dyDescent="0.25">
      <c r="A9" s="165">
        <v>32</v>
      </c>
      <c r="B9" s="166"/>
      <c r="C9" s="167"/>
      <c r="D9" s="29" t="s">
        <v>25</v>
      </c>
      <c r="E9" s="104">
        <v>32102.62</v>
      </c>
      <c r="F9" s="79">
        <v>27756.17</v>
      </c>
      <c r="G9" s="79">
        <v>13076.11</v>
      </c>
      <c r="H9" s="79">
        <v>13076.11</v>
      </c>
      <c r="I9" s="79">
        <v>13076.11</v>
      </c>
    </row>
    <row r="10" spans="1:10" ht="29.25" customHeight="1" x14ac:dyDescent="0.25">
      <c r="A10" s="84">
        <v>42</v>
      </c>
      <c r="B10" s="66"/>
      <c r="C10" s="67"/>
      <c r="D10" s="26" t="s">
        <v>33</v>
      </c>
      <c r="E10" s="104">
        <v>3520.88</v>
      </c>
      <c r="F10" s="79">
        <v>7243.83</v>
      </c>
      <c r="G10" s="79">
        <v>7762.49</v>
      </c>
      <c r="H10" s="79">
        <v>7762.49</v>
      </c>
      <c r="I10" s="79">
        <v>7762.49</v>
      </c>
      <c r="J10" s="77"/>
    </row>
    <row r="11" spans="1:10" ht="25.5" x14ac:dyDescent="0.25">
      <c r="A11" s="85" t="s">
        <v>82</v>
      </c>
      <c r="B11" s="66"/>
      <c r="C11" s="67"/>
      <c r="D11" s="61" t="s">
        <v>83</v>
      </c>
      <c r="E11" s="104">
        <v>80937.759999999995</v>
      </c>
      <c r="F11" s="79">
        <v>78635.37</v>
      </c>
      <c r="G11" s="79">
        <v>88668.05</v>
      </c>
      <c r="H11" s="79">
        <v>88668.05</v>
      </c>
      <c r="I11" s="79">
        <v>88668.05</v>
      </c>
    </row>
    <row r="12" spans="1:10" x14ac:dyDescent="0.25">
      <c r="A12" s="65">
        <v>32</v>
      </c>
      <c r="B12" s="66"/>
      <c r="C12" s="67"/>
      <c r="D12" s="86" t="s">
        <v>25</v>
      </c>
      <c r="E12" s="104">
        <v>71108.479999999996</v>
      </c>
      <c r="F12" s="79">
        <v>57985.99</v>
      </c>
      <c r="G12" s="79">
        <v>67086.17</v>
      </c>
      <c r="H12" s="79">
        <v>67086.17</v>
      </c>
      <c r="I12" s="79">
        <v>67086.17</v>
      </c>
    </row>
    <row r="13" spans="1:10" x14ac:dyDescent="0.25">
      <c r="A13" s="89">
        <v>34</v>
      </c>
      <c r="B13" s="63"/>
      <c r="C13" s="64"/>
      <c r="D13" s="88" t="s">
        <v>84</v>
      </c>
      <c r="E13" s="104">
        <v>1617.83</v>
      </c>
      <c r="F13" s="79">
        <v>2168.75</v>
      </c>
      <c r="G13" s="79">
        <v>2324.59</v>
      </c>
      <c r="H13" s="79">
        <v>2324.59</v>
      </c>
      <c r="I13" s="79">
        <v>2324.59</v>
      </c>
    </row>
    <row r="14" spans="1:10" ht="27.75" customHeight="1" x14ac:dyDescent="0.25">
      <c r="A14" s="59">
        <v>42</v>
      </c>
      <c r="B14" s="63"/>
      <c r="C14" s="64"/>
      <c r="D14" s="26" t="s">
        <v>33</v>
      </c>
      <c r="E14" s="104">
        <v>8211.4500000000007</v>
      </c>
      <c r="F14" s="79">
        <v>18480.63</v>
      </c>
      <c r="G14" s="79">
        <v>19257.29</v>
      </c>
      <c r="H14" s="79">
        <v>19257.29</v>
      </c>
      <c r="I14" s="79">
        <v>19257.29</v>
      </c>
    </row>
    <row r="15" spans="1:10" ht="26.25" x14ac:dyDescent="0.25">
      <c r="A15" s="62">
        <v>45</v>
      </c>
      <c r="B15" s="63"/>
      <c r="C15" s="64"/>
      <c r="D15" s="103" t="s">
        <v>103</v>
      </c>
      <c r="E15" s="82">
        <v>0</v>
      </c>
      <c r="F15" s="76">
        <v>0</v>
      </c>
      <c r="G15" s="76">
        <v>0</v>
      </c>
      <c r="H15" s="76">
        <v>0</v>
      </c>
      <c r="I15" s="76">
        <v>0</v>
      </c>
    </row>
    <row r="16" spans="1:10" x14ac:dyDescent="0.25">
      <c r="A16" s="59" t="s">
        <v>85</v>
      </c>
      <c r="B16" s="63"/>
      <c r="C16" s="64"/>
      <c r="D16" s="90" t="s">
        <v>86</v>
      </c>
      <c r="E16" s="104">
        <v>493535.5</v>
      </c>
      <c r="F16" s="102">
        <v>704380.86</v>
      </c>
      <c r="G16" s="102">
        <v>627799.77</v>
      </c>
      <c r="H16" s="102">
        <v>627799.77</v>
      </c>
      <c r="I16" s="102">
        <v>627799.77</v>
      </c>
    </row>
    <row r="17" spans="1:9" x14ac:dyDescent="0.25">
      <c r="A17" s="59">
        <v>31</v>
      </c>
      <c r="B17" s="63"/>
      <c r="C17" s="64"/>
      <c r="D17" s="11" t="s">
        <v>10</v>
      </c>
      <c r="E17" s="104">
        <v>455587.33</v>
      </c>
      <c r="F17" s="79">
        <v>666865.69999999995</v>
      </c>
      <c r="G17" s="79">
        <v>581525.72</v>
      </c>
      <c r="H17" s="79">
        <v>581525.72</v>
      </c>
      <c r="I17" s="79">
        <v>581525.72</v>
      </c>
    </row>
    <row r="18" spans="1:9" x14ac:dyDescent="0.25">
      <c r="A18" s="59">
        <v>32</v>
      </c>
      <c r="B18" s="63"/>
      <c r="C18" s="64"/>
      <c r="D18" s="86" t="s">
        <v>25</v>
      </c>
      <c r="E18" s="104">
        <v>37948.17</v>
      </c>
      <c r="F18" s="79">
        <v>37515.160000000003</v>
      </c>
      <c r="G18" s="79">
        <v>46274.05</v>
      </c>
      <c r="H18" s="79">
        <v>46274.05</v>
      </c>
      <c r="I18" s="79">
        <v>46274.05</v>
      </c>
    </row>
    <row r="19" spans="1:9" ht="25.5" x14ac:dyDescent="0.25">
      <c r="A19" s="62" t="s">
        <v>87</v>
      </c>
      <c r="B19" s="63"/>
      <c r="C19" s="64"/>
      <c r="D19" s="88" t="s">
        <v>88</v>
      </c>
      <c r="E19" s="104">
        <v>0</v>
      </c>
      <c r="F19" s="102">
        <f t="shared" ref="F19" si="0">(F20)</f>
        <v>1327.22</v>
      </c>
      <c r="G19" s="102">
        <v>1327.22</v>
      </c>
      <c r="H19" s="102">
        <v>1327.22</v>
      </c>
      <c r="I19" s="102">
        <v>1327.22</v>
      </c>
    </row>
    <row r="20" spans="1:9" x14ac:dyDescent="0.25">
      <c r="A20" s="59">
        <v>32</v>
      </c>
      <c r="B20" s="63"/>
      <c r="C20" s="64"/>
      <c r="D20" s="86" t="s">
        <v>25</v>
      </c>
      <c r="E20" s="104">
        <v>0</v>
      </c>
      <c r="F20" s="79">
        <v>1327.22</v>
      </c>
      <c r="G20" s="79">
        <v>1327.22</v>
      </c>
      <c r="H20" s="79">
        <v>1327.22</v>
      </c>
      <c r="I20" s="79">
        <v>1327.22</v>
      </c>
    </row>
    <row r="21" spans="1:9" ht="63.75" x14ac:dyDescent="0.25">
      <c r="A21" s="165" t="s">
        <v>89</v>
      </c>
      <c r="B21" s="166"/>
      <c r="C21" s="167"/>
      <c r="D21" s="64" t="s">
        <v>90</v>
      </c>
      <c r="E21" s="104">
        <v>75607.73</v>
      </c>
      <c r="F21" s="79">
        <f t="shared" ref="F21:I23" si="1">(F22)</f>
        <v>58531</v>
      </c>
      <c r="G21" s="79">
        <f t="shared" si="1"/>
        <v>58531</v>
      </c>
      <c r="H21" s="79">
        <f t="shared" si="1"/>
        <v>58531</v>
      </c>
      <c r="I21" s="79">
        <f t="shared" si="1"/>
        <v>58531</v>
      </c>
    </row>
    <row r="22" spans="1:9" ht="30" customHeight="1" x14ac:dyDescent="0.25">
      <c r="A22" s="165" t="s">
        <v>91</v>
      </c>
      <c r="B22" s="166"/>
      <c r="C22" s="167"/>
      <c r="D22" s="64" t="s">
        <v>131</v>
      </c>
      <c r="E22" s="104">
        <v>75607.73</v>
      </c>
      <c r="F22" s="79">
        <f t="shared" si="1"/>
        <v>58531</v>
      </c>
      <c r="G22" s="79">
        <f t="shared" si="1"/>
        <v>58531</v>
      </c>
      <c r="H22" s="79">
        <f t="shared" si="1"/>
        <v>58531</v>
      </c>
      <c r="I22" s="79">
        <f t="shared" si="1"/>
        <v>58531</v>
      </c>
    </row>
    <row r="23" spans="1:9" ht="25.5" x14ac:dyDescent="0.25">
      <c r="A23" s="59" t="s">
        <v>92</v>
      </c>
      <c r="B23" s="60"/>
      <c r="C23" s="61"/>
      <c r="D23" s="91" t="s">
        <v>93</v>
      </c>
      <c r="E23" s="104">
        <v>75607.73</v>
      </c>
      <c r="F23" s="102">
        <f t="shared" si="1"/>
        <v>58531</v>
      </c>
      <c r="G23" s="102">
        <v>58531</v>
      </c>
      <c r="H23" s="102">
        <v>58531</v>
      </c>
      <c r="I23" s="102">
        <v>58531</v>
      </c>
    </row>
    <row r="24" spans="1:9" x14ac:dyDescent="0.25">
      <c r="A24" s="59">
        <v>32</v>
      </c>
      <c r="B24" s="60"/>
      <c r="C24" s="61"/>
      <c r="D24" s="86" t="s">
        <v>25</v>
      </c>
      <c r="E24" s="104">
        <v>56184.26</v>
      </c>
      <c r="F24" s="79">
        <v>58531</v>
      </c>
      <c r="G24" s="79">
        <v>52824.88</v>
      </c>
      <c r="H24" s="79">
        <v>52824.88</v>
      </c>
      <c r="I24" s="79">
        <v>52824.88</v>
      </c>
    </row>
    <row r="25" spans="1:9" ht="38.25" x14ac:dyDescent="0.25">
      <c r="A25" s="62">
        <v>42</v>
      </c>
      <c r="B25" s="63"/>
      <c r="C25" s="64"/>
      <c r="D25" s="26" t="s">
        <v>33</v>
      </c>
      <c r="E25" s="104">
        <v>19423.47</v>
      </c>
      <c r="F25" s="79">
        <v>0</v>
      </c>
      <c r="G25" s="79">
        <v>5706.12</v>
      </c>
      <c r="H25" s="79">
        <v>5706.12</v>
      </c>
      <c r="I25" s="79">
        <v>5706.12</v>
      </c>
    </row>
    <row r="26" spans="1:9" ht="63.75" x14ac:dyDescent="0.25">
      <c r="A26" s="165" t="s">
        <v>94</v>
      </c>
      <c r="B26" s="166"/>
      <c r="C26" s="167"/>
      <c r="D26" s="64" t="s">
        <v>90</v>
      </c>
      <c r="E26" s="104">
        <v>64239.9</v>
      </c>
      <c r="F26" s="102">
        <v>57.079000000000001</v>
      </c>
      <c r="G26" s="102">
        <v>57079</v>
      </c>
      <c r="H26" s="102">
        <v>57079</v>
      </c>
      <c r="I26" s="102">
        <v>57079</v>
      </c>
    </row>
    <row r="27" spans="1:9" x14ac:dyDescent="0.25">
      <c r="A27" s="165" t="s">
        <v>95</v>
      </c>
      <c r="B27" s="166"/>
      <c r="C27" s="167"/>
      <c r="D27" s="64" t="s">
        <v>79</v>
      </c>
      <c r="E27" s="104">
        <v>52631.42</v>
      </c>
      <c r="F27" s="79">
        <f t="shared" ref="F27:F28" si="2">(F28)</f>
        <v>52358</v>
      </c>
      <c r="G27" s="79">
        <v>52358</v>
      </c>
      <c r="H27" s="79">
        <v>52358</v>
      </c>
      <c r="I27" s="79">
        <v>52358</v>
      </c>
    </row>
    <row r="28" spans="1:9" ht="25.5" x14ac:dyDescent="0.25">
      <c r="A28" s="59" t="s">
        <v>92</v>
      </c>
      <c r="B28" s="60"/>
      <c r="C28" s="61"/>
      <c r="D28" s="91" t="s">
        <v>93</v>
      </c>
      <c r="E28" s="104">
        <v>52631.42</v>
      </c>
      <c r="F28" s="79">
        <f t="shared" si="2"/>
        <v>52358</v>
      </c>
      <c r="G28" s="79">
        <v>52358</v>
      </c>
      <c r="H28" s="79">
        <v>52358</v>
      </c>
      <c r="I28" s="79">
        <v>52358</v>
      </c>
    </row>
    <row r="29" spans="1:9" x14ac:dyDescent="0.25">
      <c r="A29" s="59">
        <v>32</v>
      </c>
      <c r="B29" s="60"/>
      <c r="C29" s="61"/>
      <c r="D29" s="88" t="s">
        <v>25</v>
      </c>
      <c r="E29" s="82">
        <v>52631.42</v>
      </c>
      <c r="F29" s="79">
        <v>52358</v>
      </c>
      <c r="G29" s="79">
        <v>52358</v>
      </c>
      <c r="H29" s="79">
        <v>52358</v>
      </c>
      <c r="I29" s="79">
        <v>52358</v>
      </c>
    </row>
    <row r="30" spans="1:9" ht="45" customHeight="1" x14ac:dyDescent="0.25">
      <c r="A30" s="165" t="s">
        <v>101</v>
      </c>
      <c r="B30" s="166"/>
      <c r="C30" s="167"/>
      <c r="D30" s="64" t="s">
        <v>102</v>
      </c>
      <c r="E30" s="104">
        <v>11608.48</v>
      </c>
      <c r="F30" s="102">
        <f t="shared" ref="F30:F31" si="3">(F31)</f>
        <v>4721</v>
      </c>
      <c r="G30" s="79">
        <v>4721</v>
      </c>
      <c r="H30" s="79">
        <v>4721</v>
      </c>
      <c r="I30" s="79">
        <v>4721</v>
      </c>
    </row>
    <row r="31" spans="1:9" ht="25.5" x14ac:dyDescent="0.25">
      <c r="A31" s="59" t="s">
        <v>92</v>
      </c>
      <c r="B31" s="60"/>
      <c r="C31" s="61"/>
      <c r="D31" s="61" t="s">
        <v>93</v>
      </c>
      <c r="E31" s="104">
        <v>11608.48</v>
      </c>
      <c r="F31" s="79">
        <f t="shared" si="3"/>
        <v>4721</v>
      </c>
      <c r="G31" s="79">
        <v>4721</v>
      </c>
      <c r="H31" s="79">
        <v>4721</v>
      </c>
      <c r="I31" s="79">
        <v>4721</v>
      </c>
    </row>
    <row r="32" spans="1:9" x14ac:dyDescent="0.25">
      <c r="A32" s="59">
        <v>32</v>
      </c>
      <c r="B32" s="63"/>
      <c r="C32" s="64"/>
      <c r="D32" s="86" t="s">
        <v>25</v>
      </c>
      <c r="E32" s="104">
        <v>11608.48</v>
      </c>
      <c r="F32" s="79">
        <v>4721</v>
      </c>
      <c r="G32" s="79">
        <v>4721</v>
      </c>
      <c r="H32" s="79">
        <v>4721</v>
      </c>
      <c r="I32" s="79">
        <v>4721</v>
      </c>
    </row>
    <row r="33" spans="1:9" ht="25.5" x14ac:dyDescent="0.25">
      <c r="A33" s="131">
        <v>45</v>
      </c>
      <c r="B33" s="132"/>
      <c r="C33" s="133"/>
      <c r="D33" s="87" t="s">
        <v>138</v>
      </c>
      <c r="E33" s="104">
        <v>33925</v>
      </c>
      <c r="F33" s="76">
        <v>0</v>
      </c>
      <c r="G33" s="76">
        <v>0</v>
      </c>
      <c r="H33" s="76">
        <v>0</v>
      </c>
      <c r="I33" s="76">
        <v>0</v>
      </c>
    </row>
    <row r="34" spans="1:9" ht="45" customHeight="1" x14ac:dyDescent="0.25">
      <c r="A34" s="165" t="s">
        <v>96</v>
      </c>
      <c r="B34" s="166"/>
      <c r="C34" s="167"/>
      <c r="D34" s="87" t="s">
        <v>97</v>
      </c>
      <c r="E34" s="104">
        <v>4337.5</v>
      </c>
      <c r="F34" s="79">
        <v>0</v>
      </c>
      <c r="G34" s="79">
        <v>0</v>
      </c>
      <c r="H34" s="79">
        <v>0</v>
      </c>
      <c r="I34" s="79">
        <v>0</v>
      </c>
    </row>
    <row r="35" spans="1:9" ht="45" customHeight="1" x14ac:dyDescent="0.25">
      <c r="A35" s="165" t="s">
        <v>95</v>
      </c>
      <c r="B35" s="166"/>
      <c r="C35" s="167"/>
      <c r="D35" s="87" t="s">
        <v>98</v>
      </c>
      <c r="E35" s="104">
        <v>4337.5</v>
      </c>
      <c r="F35" s="79">
        <v>0</v>
      </c>
      <c r="G35" s="79">
        <v>0</v>
      </c>
      <c r="H35" s="79">
        <v>0</v>
      </c>
      <c r="I35" s="79">
        <v>0</v>
      </c>
    </row>
    <row r="36" spans="1:9" x14ac:dyDescent="0.25">
      <c r="A36" s="59" t="s">
        <v>99</v>
      </c>
      <c r="B36" s="63"/>
      <c r="C36" s="64"/>
      <c r="D36" s="92" t="s">
        <v>100</v>
      </c>
      <c r="E36" s="104">
        <v>4337.5</v>
      </c>
      <c r="F36" s="79">
        <v>0</v>
      </c>
      <c r="G36" s="79">
        <v>0</v>
      </c>
      <c r="H36" s="79">
        <v>0</v>
      </c>
      <c r="I36" s="79">
        <v>0</v>
      </c>
    </row>
    <row r="37" spans="1:9" x14ac:dyDescent="0.25">
      <c r="A37" s="112">
        <v>32</v>
      </c>
      <c r="B37" s="113"/>
      <c r="C37" s="114"/>
      <c r="D37" s="88" t="s">
        <v>25</v>
      </c>
      <c r="E37" s="82">
        <v>4337.5</v>
      </c>
      <c r="F37" s="76">
        <v>0</v>
      </c>
      <c r="G37" s="76">
        <v>0</v>
      </c>
      <c r="H37" s="76">
        <v>0</v>
      </c>
      <c r="I37" s="76">
        <v>0</v>
      </c>
    </row>
    <row r="38" spans="1:9" x14ac:dyDescent="0.25">
      <c r="A38" s="175" t="s">
        <v>115</v>
      </c>
      <c r="B38" s="176"/>
      <c r="C38" s="177"/>
      <c r="D38" s="117" t="s">
        <v>116</v>
      </c>
      <c r="E38" s="118">
        <v>0</v>
      </c>
      <c r="F38" s="125">
        <v>995721.06</v>
      </c>
      <c r="G38" s="125">
        <v>995721.06</v>
      </c>
      <c r="H38" s="125">
        <v>995721.06</v>
      </c>
      <c r="I38" s="125">
        <v>995721.06</v>
      </c>
    </row>
    <row r="39" spans="1:9" ht="51" x14ac:dyDescent="0.25">
      <c r="A39" s="178" t="s">
        <v>117</v>
      </c>
      <c r="B39" s="179"/>
      <c r="C39" s="180"/>
      <c r="D39" s="119" t="s">
        <v>118</v>
      </c>
      <c r="E39" s="120">
        <v>0</v>
      </c>
      <c r="F39" s="125">
        <v>995721.06</v>
      </c>
      <c r="G39" s="125">
        <v>995721.06</v>
      </c>
      <c r="H39" s="125">
        <v>995721.06</v>
      </c>
      <c r="I39" s="125">
        <v>995721.06</v>
      </c>
    </row>
    <row r="40" spans="1:9" ht="25.5" x14ac:dyDescent="0.25">
      <c r="A40" s="165" t="s">
        <v>127</v>
      </c>
      <c r="B40" s="166"/>
      <c r="C40" s="167"/>
      <c r="D40" s="87" t="s">
        <v>128</v>
      </c>
      <c r="E40" s="104">
        <v>0</v>
      </c>
      <c r="F40" s="125">
        <v>300</v>
      </c>
      <c r="G40" s="125">
        <v>300</v>
      </c>
      <c r="H40" s="125">
        <v>300</v>
      </c>
      <c r="I40" s="125">
        <v>300</v>
      </c>
    </row>
    <row r="41" spans="1:9" x14ac:dyDescent="0.25">
      <c r="A41" s="184" t="s">
        <v>126</v>
      </c>
      <c r="B41" s="185"/>
      <c r="C41" s="186"/>
      <c r="D41" s="92" t="s">
        <v>100</v>
      </c>
      <c r="E41" s="104">
        <v>0</v>
      </c>
      <c r="F41" s="125">
        <v>300</v>
      </c>
      <c r="G41" s="125">
        <v>300</v>
      </c>
      <c r="H41" s="125">
        <v>300</v>
      </c>
      <c r="I41" s="125">
        <v>300</v>
      </c>
    </row>
    <row r="42" spans="1:9" ht="38.25" x14ac:dyDescent="0.25">
      <c r="A42" s="165">
        <v>42</v>
      </c>
      <c r="B42" s="166"/>
      <c r="C42" s="167"/>
      <c r="D42" s="26" t="s">
        <v>33</v>
      </c>
      <c r="E42" s="82">
        <v>0</v>
      </c>
      <c r="F42" s="122">
        <v>300</v>
      </c>
      <c r="G42" s="122">
        <v>300</v>
      </c>
      <c r="H42" s="122">
        <v>300</v>
      </c>
      <c r="I42" s="122">
        <v>300</v>
      </c>
    </row>
    <row r="43" spans="1:9" x14ac:dyDescent="0.25">
      <c r="A43" s="181" t="s">
        <v>119</v>
      </c>
      <c r="B43" s="182"/>
      <c r="C43" s="183"/>
      <c r="D43" s="111" t="s">
        <v>120</v>
      </c>
      <c r="E43" s="104">
        <v>0</v>
      </c>
      <c r="F43" s="125">
        <v>995421.06</v>
      </c>
      <c r="G43" s="125">
        <v>995421.06</v>
      </c>
      <c r="H43" s="125">
        <v>995421.06</v>
      </c>
      <c r="I43" s="125">
        <v>995421.06</v>
      </c>
    </row>
    <row r="44" spans="1:9" ht="25.5" x14ac:dyDescent="0.25">
      <c r="A44" s="168">
        <v>4</v>
      </c>
      <c r="B44" s="169"/>
      <c r="C44" s="170"/>
      <c r="D44" s="110" t="s">
        <v>11</v>
      </c>
      <c r="E44" s="104">
        <v>0</v>
      </c>
      <c r="F44" s="122">
        <v>995421.06</v>
      </c>
      <c r="G44" s="122">
        <v>995421.06</v>
      </c>
      <c r="H44" s="122">
        <v>995421.06</v>
      </c>
      <c r="I44" s="122">
        <v>995421.06</v>
      </c>
    </row>
    <row r="45" spans="1:9" ht="25.5" x14ac:dyDescent="0.25">
      <c r="A45" s="168">
        <v>45</v>
      </c>
      <c r="B45" s="169"/>
      <c r="C45" s="170"/>
      <c r="D45" s="110" t="s">
        <v>121</v>
      </c>
      <c r="E45" s="82">
        <v>0</v>
      </c>
      <c r="F45" s="122">
        <v>995421.06</v>
      </c>
      <c r="G45" s="122">
        <v>995421.06</v>
      </c>
      <c r="H45" s="122">
        <v>995421.06</v>
      </c>
      <c r="I45" s="122">
        <v>995421.06</v>
      </c>
    </row>
    <row r="46" spans="1:9" x14ac:dyDescent="0.25">
      <c r="A46" s="126"/>
      <c r="B46" s="127"/>
      <c r="C46" s="127"/>
      <c r="D46" s="126"/>
      <c r="E46" s="128"/>
      <c r="F46" s="128"/>
      <c r="G46" s="129"/>
      <c r="H46" s="129"/>
    </row>
    <row r="48" spans="1:9" x14ac:dyDescent="0.25">
      <c r="A48" s="109" t="s">
        <v>150</v>
      </c>
      <c r="B48" s="109"/>
      <c r="C48" s="109"/>
      <c r="D48" s="109"/>
      <c r="E48" s="109" t="s">
        <v>113</v>
      </c>
      <c r="F48" s="109"/>
      <c r="G48" s="109" t="s">
        <v>114</v>
      </c>
      <c r="H48" s="109"/>
    </row>
    <row r="49" spans="1:10" x14ac:dyDescent="0.25">
      <c r="A49" s="109" t="s">
        <v>151</v>
      </c>
      <c r="B49" s="109"/>
      <c r="C49" s="109"/>
      <c r="D49" s="109"/>
      <c r="E49" s="109"/>
      <c r="F49" s="109"/>
      <c r="G49" s="109"/>
      <c r="H49" s="109"/>
    </row>
    <row r="50" spans="1:10" x14ac:dyDescent="0.25">
      <c r="A50" s="109" t="s">
        <v>152</v>
      </c>
      <c r="B50" s="109"/>
      <c r="C50" s="109"/>
      <c r="D50" s="109"/>
      <c r="E50" s="109"/>
      <c r="F50" s="109"/>
      <c r="G50" s="109"/>
      <c r="H50" s="109"/>
    </row>
    <row r="54" spans="1:10" x14ac:dyDescent="0.25">
      <c r="E54" s="98"/>
      <c r="F54" s="174"/>
      <c r="G54" s="174"/>
      <c r="H54" s="174"/>
      <c r="I54" s="130"/>
      <c r="J54" s="98"/>
    </row>
  </sheetData>
  <mergeCells count="23">
    <mergeCell ref="A1:H1"/>
    <mergeCell ref="A3:H3"/>
    <mergeCell ref="A5:C5"/>
    <mergeCell ref="F54:H54"/>
    <mergeCell ref="A38:C38"/>
    <mergeCell ref="A39:C39"/>
    <mergeCell ref="A43:C43"/>
    <mergeCell ref="A44:C44"/>
    <mergeCell ref="A45:C45"/>
    <mergeCell ref="A41:C41"/>
    <mergeCell ref="A42:C42"/>
    <mergeCell ref="A40:C40"/>
    <mergeCell ref="A8:C8"/>
    <mergeCell ref="A9:C9"/>
    <mergeCell ref="A21:C21"/>
    <mergeCell ref="A6:C6"/>
    <mergeCell ref="A35:C35"/>
    <mergeCell ref="A30:C30"/>
    <mergeCell ref="A7:C7"/>
    <mergeCell ref="A22:C22"/>
    <mergeCell ref="A26:C26"/>
    <mergeCell ref="A27:C27"/>
    <mergeCell ref="A34:C34"/>
  </mergeCells>
  <pageMargins left="0.7" right="0.7" top="0.75" bottom="0.75" header="0.3" footer="0.3"/>
  <pageSetup paperSize="9"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130" zoomScaleNormal="130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Paulina</cp:lastModifiedBy>
  <cp:lastPrinted>2024-10-09T07:20:04Z</cp:lastPrinted>
  <dcterms:created xsi:type="dcterms:W3CDTF">2022-08-12T12:51:27Z</dcterms:created>
  <dcterms:modified xsi:type="dcterms:W3CDTF">2024-12-16T08:02:55Z</dcterms:modified>
</cp:coreProperties>
</file>