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bornica\Desktop\pid\"/>
    </mc:Choice>
  </mc:AlternateContent>
  <workbookProtection lockStructure="1"/>
  <bookViews>
    <workbookView xWindow="0" yWindow="0" windowWidth="28800" windowHeight="12300" activeTab="1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1" sheetId="11" r:id="rId8"/>
    <sheet name="List2" sheetId="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3" l="1"/>
  <c r="E35" i="8" l="1"/>
  <c r="D19" i="8"/>
  <c r="H10" i="3"/>
  <c r="F8" i="10"/>
  <c r="F16" i="10" s="1"/>
  <c r="F12" i="10"/>
  <c r="H12" i="10"/>
  <c r="I12" i="10"/>
  <c r="H25" i="7"/>
  <c r="H18" i="7" l="1"/>
  <c r="H21" i="3" l="1"/>
  <c r="G18" i="7"/>
  <c r="G22" i="7"/>
  <c r="G21" i="7" s="1"/>
  <c r="G20" i="7" s="1"/>
  <c r="G24" i="7"/>
  <c r="G27" i="7"/>
  <c r="G26" i="7" s="1"/>
  <c r="G30" i="7"/>
  <c r="G29" i="7" s="1"/>
  <c r="G25" i="7" l="1"/>
  <c r="D35" i="8" l="1"/>
  <c r="E19" i="8"/>
  <c r="D10" i="8"/>
  <c r="E26" i="8" l="1"/>
  <c r="D26" i="8"/>
  <c r="E10" i="8"/>
  <c r="C26" i="8"/>
  <c r="C10" i="8"/>
  <c r="B26" i="8"/>
  <c r="B10" i="8"/>
  <c r="E18" i="7" l="1"/>
  <c r="E22" i="7"/>
  <c r="E21" i="7" s="1"/>
  <c r="E20" i="7" s="1"/>
  <c r="E27" i="7"/>
  <c r="E26" i="7" s="1"/>
  <c r="E30" i="7"/>
  <c r="E29" i="7" s="1"/>
  <c r="E21" i="3"/>
  <c r="G10" i="3"/>
  <c r="E6" i="7" l="1"/>
  <c r="F27" i="7"/>
  <c r="F26" i="7" s="1"/>
  <c r="F29" i="7"/>
  <c r="F18" i="7"/>
  <c r="F10" i="3"/>
  <c r="F26" i="3"/>
  <c r="F21" i="3" l="1"/>
  <c r="G21" i="3"/>
  <c r="F25" i="7"/>
  <c r="F6" i="7" l="1"/>
  <c r="F39" i="10" l="1"/>
  <c r="G36" i="10" s="1"/>
  <c r="G39" i="10" s="1"/>
  <c r="H36" i="10" s="1"/>
  <c r="H39" i="10" s="1"/>
  <c r="I36" i="10" s="1"/>
  <c r="I39" i="10" s="1"/>
  <c r="I23" i="10"/>
  <c r="H23" i="10"/>
  <c r="G23" i="10"/>
  <c r="F23" i="10"/>
  <c r="G12" i="10"/>
  <c r="G8" i="10"/>
  <c r="G16" i="10" l="1"/>
  <c r="F24" i="10"/>
  <c r="F30" i="10" s="1"/>
  <c r="H24" i="10"/>
  <c r="H31" i="10" s="1"/>
  <c r="G24" i="10"/>
</calcChain>
</file>

<file path=xl/sharedStrings.xml><?xml version="1.0" encoding="utf-8"?>
<sst xmlns="http://schemas.openxmlformats.org/spreadsheetml/2006/main" count="257" uniqueCount="139">
  <si>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</si>
  <si>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</si>
  <si>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</si>
  <si>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</si>
  <si>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</si>
  <si>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</si>
  <si>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</si>
  <si>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</si>
  <si>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</si>
  <si>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</si>
  <si>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</si>
  <si>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</si>
  <si>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</si>
  <si>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</si>
  <si>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</si>
  <si>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</si>
  <si>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</si>
  <si>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</si>
  <si>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</si>
  <si>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</si>
  <si>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</si>
  <si>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</si>
  <si>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</si>
  <si>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</si>
  <si>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</si>
  <si>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</si>
  <si>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</si>
  <si>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</si>
  <si>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</si>
  <si>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</si>
  <si>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</si>
  <si>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</si>
  <si>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</si>
  <si>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</si>
  <si>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</si>
  <si>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</si>
  <si>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</si>
  <si>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</si>
  <si>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</si>
  <si>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</si>
  <si>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</si>
  <si>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</si>
  <si>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</si>
  <si>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</si>
  <si>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</si>
  <si>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</si>
  <si>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</si>
  <si>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</si>
  <si>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</si>
  <si>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</si>
  <si>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</si>
  <si>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</si>
  <si>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</si>
  <si>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</si>
  <si>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</si>
  <si>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</si>
  <si>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</si>
  <si>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</si>
  <si>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</si>
  <si>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</si>
  <si>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</si>
  <si>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</si>
  <si>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</si>
  <si>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</si>
  <si>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</si>
  <si>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</si>
  <si>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</si>
  <si>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</si>
  <si>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</si>
  <si>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</si>
  <si>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</si>
  <si>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</t>
  </si>
  <si>
    <t xml:space="preserve"> Prihodi od prodaje proizvoda i robe te pruženih usluga i prihodi od donacija</t>
  </si>
  <si>
    <t>Ostali prihodi</t>
  </si>
  <si>
    <t>ostali financijski rashodi</t>
  </si>
  <si>
    <t>Prihod od nefinancijske imovine</t>
  </si>
  <si>
    <t>PROGRAM P64 1001</t>
  </si>
  <si>
    <t>Aktivnost A100001</t>
  </si>
  <si>
    <t>RASHODI POSLOVANJA</t>
  </si>
  <si>
    <t>3.4.</t>
  </si>
  <si>
    <t>VLASTITI PRIHODI-SŠ</t>
  </si>
  <si>
    <t>4.M</t>
  </si>
  <si>
    <t>PRIHODI ZA POSEBNE NAMJENE-SŠ</t>
  </si>
  <si>
    <t>Financijski rashodi</t>
  </si>
  <si>
    <t>5.L.</t>
  </si>
  <si>
    <t>POMOĆI-SŠ</t>
  </si>
  <si>
    <t>7.4.</t>
  </si>
  <si>
    <t>PRIHOD OD NEFINANCIJSKE IMOVINE</t>
  </si>
  <si>
    <t>Program P16 1001</t>
  </si>
  <si>
    <t>MINIMALNI STANDARDI U SREDNJEM ŠKOLSTVU I UČENIČKOM DOMU-MATERIJALNI I FINANCIJSKI RASHODI</t>
  </si>
  <si>
    <t>Aktivnost/projekt T100001</t>
  </si>
  <si>
    <t>4.2.</t>
  </si>
  <si>
    <t>DECENTRALIZIRANA SREDSTV-SŠ</t>
  </si>
  <si>
    <t>Program P16 1003</t>
  </si>
  <si>
    <t>Aktivnost/projekt A100001</t>
  </si>
  <si>
    <t>Program P17 1003</t>
  </si>
  <si>
    <t>POTREBE IZNAD MINIMALNOG STANDARDA</t>
  </si>
  <si>
    <t>TEKUĆE INVESTICIJSKO ODRŽAVANJE U ŠKOLSTVU</t>
  </si>
  <si>
    <t>1.1.</t>
  </si>
  <si>
    <t>OPĆI PRIHODI I PRIMICI</t>
  </si>
  <si>
    <t>Aktivnost/projekt A100002</t>
  </si>
  <si>
    <t>TEKUĆE INVESTICIJSKO ODRŽAVANJE-minimalni standard</t>
  </si>
  <si>
    <t>dodatna ulaganja na građevinskim objektima</t>
  </si>
  <si>
    <t>3.4 -VLASTITI PRIHODI</t>
  </si>
  <si>
    <t>3.4.- Vlastiti prihodi</t>
  </si>
  <si>
    <t>4.M. Prihodi za posebne namjene-SŠ</t>
  </si>
  <si>
    <t>7.4.- PRIHODI OD NEFIN. IMOVINE</t>
  </si>
  <si>
    <t>7.4.- Prihodi od nefin. imovine</t>
  </si>
  <si>
    <t>5.L. - POMOĆI- SŠ</t>
  </si>
  <si>
    <t>5.l. - Pomoći - SŠ</t>
  </si>
  <si>
    <t>4.2. - DECENTRALIZIRANA SREDSTVA</t>
  </si>
  <si>
    <t>4.2.- Decentralizirana sredstva</t>
  </si>
  <si>
    <t>Predsjednica DO: Snježana Belačić</t>
  </si>
  <si>
    <t>Ravnatelj: Almir Alimanović, prof.</t>
  </si>
  <si>
    <t>PROGRAM 1002</t>
  </si>
  <si>
    <t>KAPITALNO ULAGANJE</t>
  </si>
  <si>
    <t xml:space="preserve">Kapitalni projekt </t>
  </si>
  <si>
    <t>Uređenje sanitarnog čvora i spavaonica, sanacija krova, prenamjena dijela zgrade u boravak za učenike</t>
  </si>
  <si>
    <t>Izvor 4.2.</t>
  </si>
  <si>
    <t>Decentralizirana sredstva</t>
  </si>
  <si>
    <t>Rashodi za dodatna ulaganja na nefinancijskoj imovini</t>
  </si>
  <si>
    <t>4.2./1.1.</t>
  </si>
  <si>
    <t>4 KAPITALNA ULAGANJA</t>
  </si>
  <si>
    <t>Tekući plan za 2024.</t>
  </si>
  <si>
    <t>Rebalans 2024.</t>
  </si>
  <si>
    <t>Rebalans za 2024.</t>
  </si>
  <si>
    <t xml:space="preserve"> 1.1.</t>
  </si>
  <si>
    <t>Tekući projekt T100016</t>
  </si>
  <si>
    <t>KNJIGE ZA ŠKOLSKU KNJIŽNICU</t>
  </si>
  <si>
    <t>URBROJ:238-10-52-01-24-1</t>
  </si>
  <si>
    <t>Tekući plan za  2024.</t>
  </si>
  <si>
    <t xml:space="preserve"> </t>
  </si>
  <si>
    <t>SMJEŠTAJ U UČENIČKIM DOMOVIMA</t>
  </si>
  <si>
    <t>REBALANS-2 2024.</t>
  </si>
  <si>
    <t xml:space="preserve">
REBALANS-2 2024.</t>
  </si>
  <si>
    <t xml:space="preserve"> REBALANS-2 2024.</t>
  </si>
  <si>
    <t>REBALANS 2 2024.</t>
  </si>
  <si>
    <t>KLASA:400-02/24-01/3</t>
  </si>
  <si>
    <t>U Ivanić Gradu, 17.10.2024.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</si>
</sst>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0" fillId="0" borderId="0" xfId="0" applyFont="1"/>
    <xf numFmtId="0" fontId="7" fillId="2" borderId="3" xfId="0" quotePrefix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3" fontId="3" fillId="2" borderId="4" xfId="0" applyNumberFormat="1" applyFont="1" applyFill="1" applyBorder="1" applyAlignment="1">
      <alignment horizontal="left" vertical="top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2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22" fillId="0" borderId="3" xfId="0" applyFont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>
      <alignment wrapText="1"/>
    </xf>
    <xf numFmtId="0" fontId="21" fillId="2" borderId="3" xfId="0" quotePrefix="1" applyFont="1" applyFill="1" applyBorder="1" applyAlignment="1">
      <alignment horizontal="left" vertical="center" wrapText="1"/>
    </xf>
    <xf numFmtId="0" fontId="21" fillId="2" borderId="4" xfId="0" quotePrefix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0" fontId="0" fillId="0" borderId="3" xfId="0" applyBorder="1"/>
    <xf numFmtId="4" fontId="0" fillId="0" borderId="3" xfId="0" applyNumberFormat="1" applyBorder="1"/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3" xfId="0" applyFont="1" applyBorder="1" applyAlignment="1">
      <alignment horizontal="left"/>
    </xf>
    <xf numFmtId="2" fontId="6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2" fontId="6" fillId="2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 applyProtection="1">
      <alignment horizontal="right" wrapText="1"/>
    </xf>
    <xf numFmtId="2" fontId="6" fillId="0" borderId="3" xfId="0" applyNumberFormat="1" applyFont="1" applyFill="1" applyBorder="1" applyAlignment="1" applyProtection="1">
      <alignment horizontal="right" wrapText="1"/>
    </xf>
    <xf numFmtId="2" fontId="3" fillId="0" borderId="3" xfId="0" applyNumberFormat="1" applyFont="1" applyFill="1" applyBorder="1" applyAlignment="1" applyProtection="1">
      <alignment horizontal="right" wrapText="1"/>
    </xf>
    <xf numFmtId="2" fontId="6" fillId="0" borderId="4" xfId="0" applyNumberFormat="1" applyFont="1" applyFill="1" applyBorder="1" applyAlignment="1" applyProtection="1">
      <alignment horizontal="right" vertical="center" wrapText="1"/>
    </xf>
    <xf numFmtId="0" fontId="12" fillId="0" borderId="0" xfId="0" applyFont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2" fontId="6" fillId="5" borderId="4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>
      <alignment horizontal="right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2" fontId="6" fillId="3" borderId="4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0" fillId="0" borderId="3" xfId="0" applyNumberFormat="1" applyBorder="1"/>
    <xf numFmtId="2" fontId="0" fillId="0" borderId="3" xfId="0" applyNumberFormat="1" applyBorder="1" applyAlignment="1">
      <alignment horizontal="left"/>
    </xf>
    <xf numFmtId="2" fontId="24" fillId="0" borderId="3" xfId="0" applyNumberFormat="1" applyFont="1" applyBorder="1" applyAlignment="1">
      <alignment wrapText="1"/>
    </xf>
    <xf numFmtId="2" fontId="1" fillId="0" borderId="3" xfId="0" applyNumberFormat="1" applyFont="1" applyBorder="1"/>
    <xf numFmtId="4" fontId="7" fillId="2" borderId="3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2" fontId="3" fillId="2" borderId="0" xfId="0" applyNumberFormat="1" applyFont="1" applyFill="1" applyBorder="1" applyAlignment="1">
      <alignment horizontal="right"/>
    </xf>
    <xf numFmtId="2" fontId="0" fillId="0" borderId="0" xfId="0" applyNumberFormat="1" applyFont="1" applyBorder="1"/>
    <xf numFmtId="2" fontId="25" fillId="0" borderId="3" xfId="0" applyNumberFormat="1" applyFont="1" applyBorder="1"/>
    <xf numFmtId="2" fontId="26" fillId="0" borderId="3" xfId="0" applyNumberFormat="1" applyFont="1" applyBorder="1"/>
    <xf numFmtId="4" fontId="23" fillId="2" borderId="3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19" workbookViewId="0">
      <selection activeCell="A44" sqref="A44:C46"/>
    </sheetView>
  </sheetViews>
  <sheetFormatPr defaultRowHeight="15" x14ac:dyDescent="0.25"/>
  <cols>
    <col min="5" max="9" width="25.28515625" customWidth="1"/>
  </cols>
  <sheetData>
    <row r="1" spans="1:9" ht="42" customHeight="1" x14ac:dyDescent="0.25">
      <c r="A1" s="137" t="s">
        <v>136</v>
      </c>
      <c r="B1" s="137"/>
      <c r="C1" s="137"/>
      <c r="D1" s="137"/>
      <c r="E1" s="137"/>
      <c r="F1" s="137"/>
      <c r="G1" s="137"/>
      <c r="H1" s="137"/>
      <c r="I1" s="137"/>
    </row>
    <row r="2" spans="1:9" ht="18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ht="15.75" x14ac:dyDescent="0.25">
      <c r="A3" s="137" t="s">
        <v>22</v>
      </c>
      <c r="B3" s="137"/>
      <c r="C3" s="137"/>
      <c r="D3" s="137"/>
      <c r="E3" s="137"/>
      <c r="F3" s="137"/>
      <c r="G3" s="137"/>
      <c r="H3" s="137"/>
      <c r="I3" s="138"/>
    </row>
    <row r="4" spans="1:9" ht="18" x14ac:dyDescent="0.25">
      <c r="A4" s="25"/>
      <c r="B4" s="25"/>
      <c r="C4" s="25"/>
      <c r="D4" s="25"/>
      <c r="E4" s="25"/>
      <c r="F4" s="25"/>
      <c r="G4" s="25"/>
      <c r="H4" s="25"/>
      <c r="I4" s="5"/>
    </row>
    <row r="5" spans="1:9" ht="15.75" x14ac:dyDescent="0.25">
      <c r="A5" s="137" t="s">
        <v>28</v>
      </c>
      <c r="B5" s="139"/>
      <c r="C5" s="139"/>
      <c r="D5" s="139"/>
      <c r="E5" s="139"/>
      <c r="F5" s="139"/>
      <c r="G5" s="139"/>
      <c r="H5" s="139"/>
      <c r="I5" s="139"/>
    </row>
    <row r="6" spans="1:9" ht="18" x14ac:dyDescent="0.25">
      <c r="A6" s="1"/>
      <c r="B6" s="2"/>
      <c r="C6" s="2"/>
      <c r="D6" s="2"/>
      <c r="E6" s="6"/>
      <c r="F6" s="7"/>
      <c r="G6" s="7"/>
      <c r="H6" s="7"/>
      <c r="I6" s="7"/>
    </row>
    <row r="7" spans="1:9" x14ac:dyDescent="0.25">
      <c r="A7" s="30"/>
      <c r="B7" s="31"/>
      <c r="C7" s="31"/>
      <c r="D7" s="32"/>
      <c r="E7" s="33"/>
      <c r="F7" s="3" t="s">
        <v>39</v>
      </c>
      <c r="G7" s="3" t="s">
        <v>38</v>
      </c>
      <c r="H7" s="3" t="s">
        <v>130</v>
      </c>
      <c r="I7" s="3" t="s">
        <v>124</v>
      </c>
    </row>
    <row r="8" spans="1:9" x14ac:dyDescent="0.25">
      <c r="A8" s="140" t="s">
        <v>0</v>
      </c>
      <c r="B8" s="141"/>
      <c r="C8" s="141"/>
      <c r="D8" s="141"/>
      <c r="E8" s="142"/>
      <c r="F8" s="34">
        <f>F9+F10</f>
        <v>693781.94</v>
      </c>
      <c r="G8" s="34">
        <f>G9+G10</f>
        <v>745764.58</v>
      </c>
      <c r="H8" s="34">
        <v>1930674.513</v>
      </c>
      <c r="I8" s="34">
        <v>1847295.25</v>
      </c>
    </row>
    <row r="9" spans="1:9" x14ac:dyDescent="0.25">
      <c r="A9" s="143" t="s">
        <v>41</v>
      </c>
      <c r="B9" s="144"/>
      <c r="C9" s="144"/>
      <c r="D9" s="144"/>
      <c r="E9" s="136"/>
      <c r="F9" s="35">
        <v>693781.94</v>
      </c>
      <c r="G9" s="35">
        <v>745764.58</v>
      </c>
      <c r="H9" s="35">
        <v>1930674.51</v>
      </c>
      <c r="I9" s="34">
        <v>1847295.25</v>
      </c>
    </row>
    <row r="10" spans="1:9" x14ac:dyDescent="0.25">
      <c r="A10" s="145" t="s">
        <v>42</v>
      </c>
      <c r="B10" s="136"/>
      <c r="C10" s="136"/>
      <c r="D10" s="136"/>
      <c r="E10" s="136"/>
      <c r="F10" s="35">
        <v>0</v>
      </c>
      <c r="G10" s="35">
        <v>0</v>
      </c>
      <c r="H10" s="35">
        <v>0</v>
      </c>
      <c r="I10" s="35">
        <v>0</v>
      </c>
    </row>
    <row r="11" spans="1:9" x14ac:dyDescent="0.25">
      <c r="A11" s="143" t="s">
        <v>41</v>
      </c>
      <c r="B11" s="144"/>
      <c r="C11" s="144"/>
      <c r="D11" s="144"/>
      <c r="E11" s="136"/>
      <c r="F11" s="35">
        <v>0</v>
      </c>
      <c r="G11" s="35">
        <v>0</v>
      </c>
      <c r="H11" s="35">
        <v>1930674.51</v>
      </c>
      <c r="I11" s="35">
        <v>1847295.25</v>
      </c>
    </row>
    <row r="12" spans="1:9" x14ac:dyDescent="0.25">
      <c r="A12" s="37" t="s">
        <v>1</v>
      </c>
      <c r="B12" s="45"/>
      <c r="C12" s="45"/>
      <c r="D12" s="45"/>
      <c r="E12" s="45"/>
      <c r="F12" s="34">
        <f>F13+F14</f>
        <v>693781.94</v>
      </c>
      <c r="G12" s="34">
        <f>G13+G14</f>
        <v>745764.58</v>
      </c>
      <c r="H12" s="34">
        <f>(H13+H14+H15)</f>
        <v>1930674.51</v>
      </c>
      <c r="I12" s="34">
        <f>(I13+I14+I15)</f>
        <v>1839498.25</v>
      </c>
    </row>
    <row r="13" spans="1:9" x14ac:dyDescent="0.25">
      <c r="A13" s="146" t="s">
        <v>43</v>
      </c>
      <c r="B13" s="144"/>
      <c r="C13" s="144"/>
      <c r="D13" s="144"/>
      <c r="E13" s="144"/>
      <c r="F13" s="35">
        <v>665866.6</v>
      </c>
      <c r="G13" s="35">
        <v>715552.7</v>
      </c>
      <c r="H13" s="35">
        <v>909228.99</v>
      </c>
      <c r="I13" s="35">
        <v>816927.67</v>
      </c>
    </row>
    <row r="14" spans="1:9" x14ac:dyDescent="0.25">
      <c r="A14" s="135" t="s">
        <v>44</v>
      </c>
      <c r="B14" s="136"/>
      <c r="C14" s="136"/>
      <c r="D14" s="136"/>
      <c r="E14" s="136"/>
      <c r="F14" s="46">
        <v>27915.34</v>
      </c>
      <c r="G14" s="46">
        <v>30211.88</v>
      </c>
      <c r="H14" s="46">
        <v>26024.46</v>
      </c>
      <c r="I14" s="46">
        <v>27149.52</v>
      </c>
    </row>
    <row r="15" spans="1:9" x14ac:dyDescent="0.25">
      <c r="A15" s="112" t="s">
        <v>122</v>
      </c>
      <c r="B15" s="113"/>
      <c r="C15" s="113"/>
      <c r="D15" s="113"/>
      <c r="E15" s="113"/>
      <c r="F15" s="46">
        <v>0</v>
      </c>
      <c r="G15" s="46">
        <v>0</v>
      </c>
      <c r="H15" s="46">
        <v>995421.06</v>
      </c>
      <c r="I15" s="46">
        <v>995421.06</v>
      </c>
    </row>
    <row r="16" spans="1:9" x14ac:dyDescent="0.25">
      <c r="A16" s="147" t="s">
        <v>63</v>
      </c>
      <c r="B16" s="141"/>
      <c r="C16" s="141"/>
      <c r="D16" s="141"/>
      <c r="E16" s="141"/>
      <c r="F16" s="34">
        <f>F8-F12</f>
        <v>0</v>
      </c>
      <c r="G16" s="34">
        <f>G8-G12</f>
        <v>0</v>
      </c>
      <c r="H16" s="34"/>
      <c r="I16" s="34">
        <v>7797</v>
      </c>
    </row>
    <row r="17" spans="1:9" ht="18" x14ac:dyDescent="0.25">
      <c r="A17" s="25"/>
      <c r="B17" s="23"/>
      <c r="C17" s="23"/>
      <c r="D17" s="23"/>
      <c r="E17" s="23"/>
      <c r="F17" s="23"/>
      <c r="G17" s="23"/>
      <c r="H17" s="24"/>
      <c r="I17" s="24"/>
    </row>
    <row r="18" spans="1:9" ht="15.75" x14ac:dyDescent="0.25">
      <c r="A18" s="137" t="s">
        <v>29</v>
      </c>
      <c r="B18" s="139"/>
      <c r="C18" s="139"/>
      <c r="D18" s="139"/>
      <c r="E18" s="139"/>
      <c r="F18" s="139"/>
      <c r="G18" s="139"/>
      <c r="H18" s="139"/>
      <c r="I18" s="139"/>
    </row>
    <row r="19" spans="1:9" ht="18" x14ac:dyDescent="0.25">
      <c r="A19" s="25"/>
      <c r="B19" s="23"/>
      <c r="C19" s="23"/>
      <c r="D19" s="23"/>
      <c r="E19" s="23"/>
      <c r="F19" s="23"/>
      <c r="G19" s="23"/>
      <c r="H19" s="24"/>
      <c r="I19" s="24"/>
    </row>
    <row r="20" spans="1:9" x14ac:dyDescent="0.25">
      <c r="A20" s="30"/>
      <c r="B20" s="31"/>
      <c r="C20" s="31"/>
      <c r="D20" s="32"/>
      <c r="E20" s="33"/>
      <c r="F20" s="3" t="s">
        <v>39</v>
      </c>
      <c r="G20" s="3" t="s">
        <v>38</v>
      </c>
      <c r="H20" s="3" t="s">
        <v>130</v>
      </c>
      <c r="I20" s="3" t="s">
        <v>124</v>
      </c>
    </row>
    <row r="21" spans="1:9" x14ac:dyDescent="0.25">
      <c r="A21" s="135" t="s">
        <v>45</v>
      </c>
      <c r="B21" s="136"/>
      <c r="C21" s="136"/>
      <c r="D21" s="136"/>
      <c r="E21" s="136"/>
      <c r="F21" s="46"/>
      <c r="G21" s="46"/>
      <c r="H21" s="46"/>
      <c r="I21" s="46"/>
    </row>
    <row r="22" spans="1:9" x14ac:dyDescent="0.25">
      <c r="A22" s="135" t="s">
        <v>46</v>
      </c>
      <c r="B22" s="136"/>
      <c r="C22" s="136"/>
      <c r="D22" s="136"/>
      <c r="E22" s="136"/>
      <c r="F22" s="46"/>
      <c r="G22" s="46"/>
      <c r="H22" s="46"/>
      <c r="I22" s="46"/>
    </row>
    <row r="23" spans="1:9" x14ac:dyDescent="0.25">
      <c r="A23" s="147" t="s">
        <v>2</v>
      </c>
      <c r="B23" s="141"/>
      <c r="C23" s="141"/>
      <c r="D23" s="141"/>
      <c r="E23" s="141"/>
      <c r="F23" s="34">
        <f>F21-F22</f>
        <v>0</v>
      </c>
      <c r="G23" s="34">
        <f>G21-G22</f>
        <v>0</v>
      </c>
      <c r="H23" s="34">
        <f>H21-H22</f>
        <v>0</v>
      </c>
      <c r="I23" s="34">
        <f>I21-I22</f>
        <v>0</v>
      </c>
    </row>
    <row r="24" spans="1:9" x14ac:dyDescent="0.25">
      <c r="A24" s="147" t="s">
        <v>64</v>
      </c>
      <c r="B24" s="141"/>
      <c r="C24" s="141"/>
      <c r="D24" s="141"/>
      <c r="E24" s="141"/>
      <c r="F24" s="34">
        <f>F16+F23</f>
        <v>0</v>
      </c>
      <c r="G24" s="34">
        <f>G16+G23</f>
        <v>0</v>
      </c>
      <c r="H24" s="34">
        <f>H16+H23</f>
        <v>0</v>
      </c>
      <c r="I24" s="34"/>
    </row>
    <row r="25" spans="1:9" ht="18" x14ac:dyDescent="0.25">
      <c r="A25" s="22"/>
      <c r="B25" s="23"/>
      <c r="C25" s="23"/>
      <c r="D25" s="23"/>
      <c r="E25" s="23"/>
      <c r="F25" s="23"/>
      <c r="G25" s="23"/>
      <c r="H25" s="24"/>
      <c r="I25" s="24"/>
    </row>
    <row r="26" spans="1:9" ht="15.75" x14ac:dyDescent="0.25">
      <c r="A26" s="137" t="s">
        <v>65</v>
      </c>
      <c r="B26" s="139"/>
      <c r="C26" s="139"/>
      <c r="D26" s="139"/>
      <c r="E26" s="139"/>
      <c r="F26" s="139"/>
      <c r="G26" s="139"/>
      <c r="H26" s="139"/>
      <c r="I26" s="139"/>
    </row>
    <row r="27" spans="1:9" ht="15.75" x14ac:dyDescent="0.25">
      <c r="A27" s="43"/>
      <c r="B27" s="44"/>
      <c r="C27" s="44"/>
      <c r="D27" s="44"/>
      <c r="E27" s="44"/>
      <c r="F27" s="44"/>
      <c r="G27" s="44"/>
      <c r="H27" s="44"/>
      <c r="I27" s="44"/>
    </row>
    <row r="28" spans="1:9" x14ac:dyDescent="0.25">
      <c r="A28" s="30"/>
      <c r="B28" s="31"/>
      <c r="C28" s="31"/>
      <c r="D28" s="32"/>
      <c r="E28" s="33"/>
      <c r="F28" s="3" t="s">
        <v>39</v>
      </c>
      <c r="G28" s="3" t="s">
        <v>38</v>
      </c>
      <c r="H28" s="3" t="s">
        <v>130</v>
      </c>
      <c r="I28" s="3" t="s">
        <v>124</v>
      </c>
    </row>
    <row r="29" spans="1:9" ht="15" customHeight="1" x14ac:dyDescent="0.25">
      <c r="A29" s="150" t="s">
        <v>66</v>
      </c>
      <c r="B29" s="151"/>
      <c r="C29" s="151"/>
      <c r="D29" s="151"/>
      <c r="E29" s="152"/>
      <c r="F29" s="47">
        <v>5236.2</v>
      </c>
      <c r="G29" s="47">
        <v>5236</v>
      </c>
      <c r="H29" s="47">
        <v>-7797</v>
      </c>
      <c r="I29" s="47">
        <v>-7797</v>
      </c>
    </row>
    <row r="30" spans="1:9" ht="15" customHeight="1" x14ac:dyDescent="0.25">
      <c r="A30" s="147" t="s">
        <v>67</v>
      </c>
      <c r="B30" s="141"/>
      <c r="C30" s="141"/>
      <c r="D30" s="141"/>
      <c r="E30" s="141"/>
      <c r="F30" s="48">
        <f>F24+F29</f>
        <v>5236.2</v>
      </c>
      <c r="G30" s="48">
        <v>-13033</v>
      </c>
      <c r="H30" s="48">
        <v>0</v>
      </c>
      <c r="I30" s="48">
        <v>0</v>
      </c>
    </row>
    <row r="31" spans="1:9" ht="45" customHeight="1" x14ac:dyDescent="0.25">
      <c r="A31" s="140" t="s">
        <v>68</v>
      </c>
      <c r="B31" s="153"/>
      <c r="C31" s="153"/>
      <c r="D31" s="153"/>
      <c r="E31" s="154"/>
      <c r="F31" s="48">
        <v>5236</v>
      </c>
      <c r="G31" s="48">
        <v>-7797</v>
      </c>
      <c r="H31" s="48">
        <f>H16+H23+H29-H30</f>
        <v>-7797</v>
      </c>
      <c r="I31" s="48">
        <v>-7797</v>
      </c>
    </row>
    <row r="32" spans="1:9" ht="15.75" x14ac:dyDescent="0.25">
      <c r="A32" s="49"/>
      <c r="B32" s="50"/>
      <c r="C32" s="50"/>
      <c r="D32" s="50"/>
      <c r="E32" s="50"/>
      <c r="F32" s="50"/>
      <c r="G32" s="50"/>
      <c r="H32" s="50"/>
      <c r="I32" s="50"/>
    </row>
    <row r="33" spans="1:9" ht="15.75" x14ac:dyDescent="0.25">
      <c r="A33" s="155" t="s">
        <v>62</v>
      </c>
      <c r="B33" s="155"/>
      <c r="C33" s="155"/>
      <c r="D33" s="155"/>
      <c r="E33" s="155"/>
      <c r="F33" s="155"/>
      <c r="G33" s="155"/>
      <c r="H33" s="155"/>
      <c r="I33" s="155"/>
    </row>
    <row r="34" spans="1:9" ht="18" x14ac:dyDescent="0.25">
      <c r="A34" s="51"/>
      <c r="B34" s="52"/>
      <c r="C34" s="52"/>
      <c r="D34" s="52"/>
      <c r="E34" s="52"/>
      <c r="F34" s="52"/>
      <c r="G34" s="52"/>
      <c r="H34" s="53"/>
      <c r="I34" s="53"/>
    </row>
    <row r="35" spans="1:9" x14ac:dyDescent="0.25">
      <c r="A35" s="54"/>
      <c r="B35" s="55"/>
      <c r="C35" s="55"/>
      <c r="D35" s="56"/>
      <c r="E35" s="57"/>
      <c r="F35" s="58" t="s">
        <v>39</v>
      </c>
      <c r="G35" s="58" t="s">
        <v>38</v>
      </c>
      <c r="H35" s="3" t="s">
        <v>130</v>
      </c>
      <c r="I35" s="3" t="s">
        <v>124</v>
      </c>
    </row>
    <row r="36" spans="1:9" x14ac:dyDescent="0.25">
      <c r="A36" s="150" t="s">
        <v>66</v>
      </c>
      <c r="B36" s="151"/>
      <c r="C36" s="151"/>
      <c r="D36" s="151"/>
      <c r="E36" s="152"/>
      <c r="F36" s="47">
        <v>0</v>
      </c>
      <c r="G36" s="47">
        <f>F39</f>
        <v>0</v>
      </c>
      <c r="H36" s="47">
        <f>G39</f>
        <v>0</v>
      </c>
      <c r="I36" s="47">
        <f>H39</f>
        <v>0</v>
      </c>
    </row>
    <row r="37" spans="1:9" ht="28.5" customHeight="1" x14ac:dyDescent="0.25">
      <c r="A37" s="150" t="s">
        <v>69</v>
      </c>
      <c r="B37" s="151"/>
      <c r="C37" s="151"/>
      <c r="D37" s="151"/>
      <c r="E37" s="152"/>
      <c r="F37" s="47">
        <v>0</v>
      </c>
      <c r="G37" s="47">
        <v>0</v>
      </c>
      <c r="H37" s="47">
        <v>0</v>
      </c>
      <c r="I37" s="47">
        <v>0</v>
      </c>
    </row>
    <row r="38" spans="1:9" x14ac:dyDescent="0.25">
      <c r="A38" s="150" t="s">
        <v>70</v>
      </c>
      <c r="B38" s="156"/>
      <c r="C38" s="156"/>
      <c r="D38" s="156"/>
      <c r="E38" s="157"/>
      <c r="F38" s="47">
        <v>0</v>
      </c>
      <c r="G38" s="47">
        <v>0</v>
      </c>
      <c r="H38" s="47">
        <v>0</v>
      </c>
      <c r="I38" s="47">
        <v>0</v>
      </c>
    </row>
    <row r="39" spans="1:9" ht="15" customHeight="1" x14ac:dyDescent="0.25">
      <c r="A39" s="147" t="s">
        <v>67</v>
      </c>
      <c r="B39" s="141"/>
      <c r="C39" s="141"/>
      <c r="D39" s="141"/>
      <c r="E39" s="141"/>
      <c r="F39" s="36">
        <f>F36-F37+F38</f>
        <v>0</v>
      </c>
      <c r="G39" s="36">
        <f>G36-G37+G38</f>
        <v>0</v>
      </c>
      <c r="H39" s="36">
        <f>H36-H37+H38</f>
        <v>0</v>
      </c>
      <c r="I39" s="36">
        <f>I36-I37+I38</f>
        <v>0</v>
      </c>
    </row>
    <row r="40" spans="1:9" ht="17.25" customHeight="1" x14ac:dyDescent="0.25"/>
    <row r="41" spans="1:9" x14ac:dyDescent="0.25">
      <c r="A41" s="148" t="s">
        <v>40</v>
      </c>
      <c r="B41" s="149"/>
      <c r="C41" s="149"/>
      <c r="D41" s="149"/>
      <c r="E41" s="149"/>
      <c r="F41" s="149"/>
      <c r="G41" s="149"/>
      <c r="H41" s="149"/>
      <c r="I41" s="149"/>
    </row>
    <row r="42" spans="1:9" ht="9" customHeight="1" x14ac:dyDescent="0.25"/>
    <row r="44" spans="1:9" x14ac:dyDescent="0.25">
      <c r="A44" s="109" t="s">
        <v>137</v>
      </c>
      <c r="B44" s="109"/>
      <c r="C44" s="109"/>
      <c r="D44" s="109"/>
      <c r="E44" s="109" t="s">
        <v>112</v>
      </c>
      <c r="F44" s="109"/>
      <c r="G44" s="109" t="s">
        <v>113</v>
      </c>
      <c r="H44" s="109"/>
    </row>
    <row r="45" spans="1:9" x14ac:dyDescent="0.25">
      <c r="A45" s="109" t="s">
        <v>129</v>
      </c>
      <c r="B45" s="109"/>
      <c r="C45" s="109"/>
      <c r="D45" s="109"/>
      <c r="E45" s="109"/>
      <c r="F45" s="109"/>
      <c r="G45" s="109"/>
      <c r="H45" s="109"/>
    </row>
    <row r="46" spans="1:9" x14ac:dyDescent="0.25">
      <c r="A46" s="109" t="s">
        <v>138</v>
      </c>
      <c r="B46" s="109"/>
      <c r="C46" s="109"/>
      <c r="D46" s="109"/>
      <c r="E46" s="109"/>
      <c r="F46" s="109"/>
      <c r="G46" s="109"/>
      <c r="H46" s="109"/>
    </row>
  </sheetData>
  <mergeCells count="25">
    <mergeCell ref="A41:I41"/>
    <mergeCell ref="A23:E23"/>
    <mergeCell ref="A24:E24"/>
    <mergeCell ref="A26:I26"/>
    <mergeCell ref="A29:E29"/>
    <mergeCell ref="A30:E30"/>
    <mergeCell ref="A31:E31"/>
    <mergeCell ref="A33:I33"/>
    <mergeCell ref="A36:E36"/>
    <mergeCell ref="A37:E37"/>
    <mergeCell ref="A38:E38"/>
    <mergeCell ref="A39:E39"/>
    <mergeCell ref="A22:E22"/>
    <mergeCell ref="A1:I1"/>
    <mergeCell ref="A3:I3"/>
    <mergeCell ref="A5:I5"/>
    <mergeCell ref="A8:E8"/>
    <mergeCell ref="A9:E9"/>
    <mergeCell ref="A10:E10"/>
    <mergeCell ref="A13:E13"/>
    <mergeCell ref="A14:E14"/>
    <mergeCell ref="A16:E16"/>
    <mergeCell ref="A18:I18"/>
    <mergeCell ref="A21:E21"/>
    <mergeCell ref="A11:E11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13" workbookViewId="0">
      <selection activeCell="A31" sqref="A3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.140625" style="71" customWidth="1"/>
    <col min="4" max="4" width="33.42578125" customWidth="1"/>
    <col min="5" max="5" width="21.85546875" customWidth="1"/>
    <col min="6" max="6" width="18.28515625" style="77" customWidth="1"/>
    <col min="7" max="7" width="22.28515625" style="77" customWidth="1"/>
    <col min="8" max="8" width="19.28515625" style="77" customWidth="1"/>
  </cols>
  <sheetData>
    <row r="1" spans="1:8" ht="42" customHeight="1" x14ac:dyDescent="0.25">
      <c r="A1" s="137" t="s">
        <v>136</v>
      </c>
      <c r="B1" s="137"/>
      <c r="C1" s="137"/>
      <c r="D1" s="137"/>
      <c r="E1" s="137"/>
      <c r="F1" s="137"/>
      <c r="G1" s="137"/>
      <c r="H1" s="137"/>
    </row>
    <row r="2" spans="1:8" ht="18" customHeight="1" x14ac:dyDescent="0.25">
      <c r="A2" s="4"/>
      <c r="B2" s="4"/>
      <c r="C2" s="23"/>
      <c r="D2" s="4"/>
      <c r="E2" s="4"/>
      <c r="F2" s="73"/>
      <c r="G2" s="73"/>
      <c r="H2" s="73"/>
    </row>
    <row r="3" spans="1:8" ht="15.75" customHeight="1" x14ac:dyDescent="0.25">
      <c r="A3" s="137" t="s">
        <v>22</v>
      </c>
      <c r="B3" s="137"/>
      <c r="C3" s="137"/>
      <c r="D3" s="137"/>
      <c r="E3" s="137"/>
      <c r="F3" s="137"/>
      <c r="G3" s="137"/>
      <c r="H3" s="137"/>
    </row>
    <row r="4" spans="1:8" ht="18" x14ac:dyDescent="0.25">
      <c r="A4" s="4"/>
      <c r="B4" s="4"/>
      <c r="C4" s="23"/>
      <c r="D4" s="4"/>
      <c r="E4" s="4"/>
      <c r="F4" s="73"/>
      <c r="G4" s="73"/>
      <c r="H4" s="74"/>
    </row>
    <row r="5" spans="1:8" ht="18" customHeight="1" x14ac:dyDescent="0.25">
      <c r="A5" s="137" t="s">
        <v>4</v>
      </c>
      <c r="B5" s="137"/>
      <c r="C5" s="137"/>
      <c r="D5" s="137"/>
      <c r="E5" s="137"/>
      <c r="F5" s="137"/>
      <c r="G5" s="137"/>
      <c r="H5" s="137"/>
    </row>
    <row r="6" spans="1:8" ht="18" x14ac:dyDescent="0.25">
      <c r="A6" s="4"/>
      <c r="B6" s="4"/>
      <c r="C6" s="23"/>
      <c r="D6" s="4"/>
      <c r="E6" s="4"/>
      <c r="F6" s="73"/>
      <c r="G6" s="73"/>
      <c r="H6" s="74"/>
    </row>
    <row r="7" spans="1:8" ht="15.75" customHeight="1" x14ac:dyDescent="0.25">
      <c r="A7" s="137" t="s">
        <v>47</v>
      </c>
      <c r="B7" s="137"/>
      <c r="C7" s="137"/>
      <c r="D7" s="137"/>
      <c r="E7" s="137"/>
      <c r="F7" s="137"/>
      <c r="G7" s="137"/>
      <c r="H7" s="137"/>
    </row>
    <row r="8" spans="1:8" ht="18" x14ac:dyDescent="0.25">
      <c r="A8" s="4"/>
      <c r="B8" s="4"/>
      <c r="C8" s="23"/>
      <c r="D8" s="4"/>
      <c r="E8" s="4"/>
      <c r="F8" s="73"/>
      <c r="G8" s="73"/>
      <c r="H8" s="74"/>
    </row>
    <row r="9" spans="1:8" x14ac:dyDescent="0.25">
      <c r="A9" s="21" t="s">
        <v>5</v>
      </c>
      <c r="B9" s="20" t="s">
        <v>6</v>
      </c>
      <c r="C9" s="68"/>
      <c r="D9" s="20" t="s">
        <v>3</v>
      </c>
      <c r="E9" s="20" t="s">
        <v>37</v>
      </c>
      <c r="F9" s="75" t="s">
        <v>38</v>
      </c>
      <c r="G9" s="75" t="s">
        <v>123</v>
      </c>
      <c r="H9" s="75" t="s">
        <v>124</v>
      </c>
    </row>
    <row r="10" spans="1:8" x14ac:dyDescent="0.25">
      <c r="A10" s="39"/>
      <c r="B10" s="40"/>
      <c r="C10" s="69"/>
      <c r="D10" s="38" t="s">
        <v>0</v>
      </c>
      <c r="E10" s="96">
        <v>693781.94</v>
      </c>
      <c r="F10" s="81">
        <f>(F11)</f>
        <v>745764.58</v>
      </c>
      <c r="G10" s="81">
        <f>(G11)</f>
        <v>1930674.51</v>
      </c>
      <c r="H10" s="81">
        <f>(H11)</f>
        <v>1847295.25</v>
      </c>
    </row>
    <row r="11" spans="1:8" ht="15.75" customHeight="1" x14ac:dyDescent="0.25">
      <c r="A11" s="11">
        <v>6</v>
      </c>
      <c r="B11" s="11"/>
      <c r="C11" s="16"/>
      <c r="D11" s="11" t="s">
        <v>7</v>
      </c>
      <c r="E11" s="96">
        <v>693781.94</v>
      </c>
      <c r="F11" s="79">
        <v>745764.58</v>
      </c>
      <c r="G11" s="79">
        <v>1930674.51</v>
      </c>
      <c r="H11" s="79">
        <v>1847295.25</v>
      </c>
    </row>
    <row r="12" spans="1:8" ht="25.5" x14ac:dyDescent="0.25">
      <c r="A12" s="11"/>
      <c r="B12" s="16">
        <v>63</v>
      </c>
      <c r="C12" s="16"/>
      <c r="D12" s="16" t="s">
        <v>31</v>
      </c>
      <c r="E12" s="102">
        <v>472203.33</v>
      </c>
      <c r="F12" s="79">
        <v>486550.29</v>
      </c>
      <c r="G12" s="79">
        <v>704380.86</v>
      </c>
      <c r="H12" s="79">
        <v>601759.34</v>
      </c>
    </row>
    <row r="13" spans="1:8" x14ac:dyDescent="0.25">
      <c r="A13" s="12"/>
      <c r="B13" s="28">
        <v>64</v>
      </c>
      <c r="C13" s="12"/>
      <c r="D13" s="72" t="s">
        <v>75</v>
      </c>
      <c r="E13" s="102">
        <v>1327.23</v>
      </c>
      <c r="F13" s="79">
        <v>1327.22</v>
      </c>
      <c r="G13" s="79">
        <v>1344.92</v>
      </c>
      <c r="H13" s="79">
        <v>1358.07</v>
      </c>
    </row>
    <row r="14" spans="1:8" ht="38.25" x14ac:dyDescent="0.25">
      <c r="A14" s="12"/>
      <c r="B14" s="12">
        <v>65</v>
      </c>
      <c r="C14" s="12"/>
      <c r="D14" s="16" t="s">
        <v>71</v>
      </c>
      <c r="E14" s="102">
        <v>78598.45</v>
      </c>
      <c r="F14" s="79">
        <v>78587.67</v>
      </c>
      <c r="G14" s="79">
        <v>78587.67</v>
      </c>
      <c r="H14" s="79">
        <v>78604.42</v>
      </c>
    </row>
    <row r="15" spans="1:8" ht="25.5" x14ac:dyDescent="0.25">
      <c r="A15" s="12"/>
      <c r="B15" s="12">
        <v>66</v>
      </c>
      <c r="C15" s="12"/>
      <c r="D15" s="16" t="s">
        <v>72</v>
      </c>
      <c r="E15" s="102">
        <v>8829.7800000000007</v>
      </c>
      <c r="F15" s="79">
        <v>38000</v>
      </c>
      <c r="G15" s="79">
        <v>35000</v>
      </c>
      <c r="H15" s="79">
        <v>37292.36</v>
      </c>
    </row>
    <row r="16" spans="1:8" ht="25.5" x14ac:dyDescent="0.25">
      <c r="A16" s="12"/>
      <c r="B16" s="12">
        <v>67</v>
      </c>
      <c r="C16" s="12"/>
      <c r="D16" s="16" t="s">
        <v>32</v>
      </c>
      <c r="E16" s="96">
        <v>132823.15</v>
      </c>
      <c r="F16" s="79">
        <v>141259.4</v>
      </c>
      <c r="G16" s="79">
        <v>115610</v>
      </c>
      <c r="H16" s="79">
        <v>132860</v>
      </c>
    </row>
    <row r="17" spans="1:8" x14ac:dyDescent="0.25">
      <c r="A17" s="12"/>
      <c r="B17" s="12">
        <v>68</v>
      </c>
      <c r="C17" s="12"/>
      <c r="D17" s="27" t="s">
        <v>73</v>
      </c>
      <c r="E17" s="94">
        <v>0</v>
      </c>
      <c r="F17" s="79">
        <v>40</v>
      </c>
      <c r="G17" s="79">
        <v>30</v>
      </c>
      <c r="H17" s="79">
        <v>0</v>
      </c>
    </row>
    <row r="18" spans="1:8" ht="15.75" x14ac:dyDescent="0.25">
      <c r="A18" s="137" t="s">
        <v>48</v>
      </c>
      <c r="B18" s="158"/>
      <c r="C18" s="158"/>
      <c r="D18" s="158"/>
      <c r="E18" s="158"/>
      <c r="F18" s="158"/>
      <c r="G18" s="158"/>
      <c r="H18" s="158"/>
    </row>
    <row r="19" spans="1:8" ht="18" x14ac:dyDescent="0.25">
      <c r="A19" s="4"/>
      <c r="B19" s="4"/>
      <c r="C19" s="23"/>
      <c r="D19" s="4"/>
      <c r="E19" s="4"/>
      <c r="F19" s="73"/>
      <c r="G19" s="73"/>
      <c r="H19" s="74"/>
    </row>
    <row r="20" spans="1:8" x14ac:dyDescent="0.25">
      <c r="A20" s="21" t="s">
        <v>5</v>
      </c>
      <c r="B20" s="20" t="s">
        <v>6</v>
      </c>
      <c r="C20" s="68"/>
      <c r="D20" s="20" t="s">
        <v>8</v>
      </c>
      <c r="E20" s="20" t="s">
        <v>37</v>
      </c>
      <c r="F20" s="75" t="s">
        <v>38</v>
      </c>
      <c r="G20" s="75" t="s">
        <v>123</v>
      </c>
      <c r="H20" s="75" t="s">
        <v>124</v>
      </c>
    </row>
    <row r="21" spans="1:8" x14ac:dyDescent="0.25">
      <c r="A21" s="39"/>
      <c r="B21" s="40"/>
      <c r="C21" s="69"/>
      <c r="D21" s="38" t="s">
        <v>1</v>
      </c>
      <c r="E21" s="95">
        <f>(E22+E26)</f>
        <v>693781.94</v>
      </c>
      <c r="F21" s="80">
        <f>(F22+F26)</f>
        <v>745764.58</v>
      </c>
      <c r="G21" s="81">
        <f>(G22+G26)</f>
        <v>1930674.51</v>
      </c>
      <c r="H21" s="81">
        <f>H22+H26</f>
        <v>1839506.25</v>
      </c>
    </row>
    <row r="22" spans="1:8" ht="15.75" customHeight="1" x14ac:dyDescent="0.25">
      <c r="A22" s="11">
        <v>3</v>
      </c>
      <c r="B22" s="11"/>
      <c r="C22" s="16"/>
      <c r="D22" s="11" t="s">
        <v>9</v>
      </c>
      <c r="E22" s="96">
        <v>665866.6</v>
      </c>
      <c r="F22" s="79">
        <v>715552.7</v>
      </c>
      <c r="G22" s="79">
        <v>909228.99</v>
      </c>
      <c r="H22" s="79">
        <v>816927.67</v>
      </c>
    </row>
    <row r="23" spans="1:8" ht="15.75" customHeight="1" x14ac:dyDescent="0.25">
      <c r="A23" s="11"/>
      <c r="B23" s="16">
        <v>31</v>
      </c>
      <c r="C23" s="16"/>
      <c r="D23" s="16" t="s">
        <v>10</v>
      </c>
      <c r="E23" s="94">
        <v>440306.86</v>
      </c>
      <c r="F23" s="79">
        <v>450990.94</v>
      </c>
      <c r="G23" s="79">
        <v>666865.69999999995</v>
      </c>
      <c r="H23" s="79">
        <v>557501.29</v>
      </c>
    </row>
    <row r="24" spans="1:8" x14ac:dyDescent="0.25">
      <c r="A24" s="12"/>
      <c r="B24" s="12">
        <v>32</v>
      </c>
      <c r="C24" s="12"/>
      <c r="D24" s="12" t="s">
        <v>25</v>
      </c>
      <c r="E24" s="96">
        <v>224099.79</v>
      </c>
      <c r="F24" s="79">
        <v>262423.01</v>
      </c>
      <c r="G24" s="79">
        <v>240194.54</v>
      </c>
      <c r="H24" s="79">
        <v>257506.89</v>
      </c>
    </row>
    <row r="25" spans="1:8" x14ac:dyDescent="0.25">
      <c r="A25" s="12">
        <v>34</v>
      </c>
      <c r="B25" s="28"/>
      <c r="C25" s="12"/>
      <c r="D25" s="78" t="s">
        <v>74</v>
      </c>
      <c r="E25" s="96">
        <v>1459.953</v>
      </c>
      <c r="F25" s="79">
        <v>2138.75</v>
      </c>
      <c r="G25" s="79">
        <v>2168.75</v>
      </c>
      <c r="H25" s="79" t="e">
        <f>SUM(#REF!)</f>
        <v>#REF!</v>
      </c>
    </row>
    <row r="26" spans="1:8" ht="25.5" x14ac:dyDescent="0.25">
      <c r="A26" s="14">
        <v>4</v>
      </c>
      <c r="B26" s="15"/>
      <c r="C26" s="70"/>
      <c r="D26" s="26" t="s">
        <v>11</v>
      </c>
      <c r="E26" s="96">
        <v>27915.34</v>
      </c>
      <c r="F26" s="79">
        <f>(F27)</f>
        <v>30211.88</v>
      </c>
      <c r="G26" s="79">
        <v>1021445.52</v>
      </c>
      <c r="H26" s="79">
        <v>1022578.58</v>
      </c>
    </row>
    <row r="27" spans="1:8" ht="25.5" x14ac:dyDescent="0.25">
      <c r="A27" s="14"/>
      <c r="B27" s="16">
        <v>42</v>
      </c>
      <c r="C27" s="16"/>
      <c r="D27" s="27" t="s">
        <v>33</v>
      </c>
      <c r="E27" s="96">
        <v>23933.66</v>
      </c>
      <c r="F27" s="79">
        <v>30211.88</v>
      </c>
      <c r="G27" s="79">
        <v>26024.46</v>
      </c>
      <c r="H27" s="79">
        <v>27149.52</v>
      </c>
    </row>
    <row r="28" spans="1:8" s="99" customFormat="1" ht="30" x14ac:dyDescent="0.25">
      <c r="A28" s="97"/>
      <c r="B28" s="97"/>
      <c r="C28" s="101">
        <v>45</v>
      </c>
      <c r="D28" s="100" t="s">
        <v>102</v>
      </c>
      <c r="E28" s="97">
        <v>3981.68</v>
      </c>
      <c r="F28" s="98">
        <v>0</v>
      </c>
      <c r="G28" s="98">
        <v>995421.06</v>
      </c>
      <c r="H28" s="98">
        <v>995421.06</v>
      </c>
    </row>
    <row r="29" spans="1:8" x14ac:dyDescent="0.25">
      <c r="A29" s="120"/>
      <c r="B29" s="121"/>
      <c r="C29" s="122" t="s">
        <v>121</v>
      </c>
      <c r="D29" s="120"/>
      <c r="E29" s="120">
        <v>0</v>
      </c>
      <c r="F29" s="120">
        <v>0</v>
      </c>
      <c r="G29" s="98">
        <v>995421.06</v>
      </c>
      <c r="H29" s="98">
        <v>995421.06</v>
      </c>
    </row>
    <row r="31" spans="1:8" x14ac:dyDescent="0.25">
      <c r="A31" s="109" t="s">
        <v>137</v>
      </c>
      <c r="B31" s="109"/>
      <c r="C31" s="109"/>
      <c r="D31" s="109"/>
      <c r="E31" s="109" t="s">
        <v>112</v>
      </c>
      <c r="F31" s="109"/>
      <c r="G31" s="109" t="s">
        <v>113</v>
      </c>
      <c r="H31" s="109"/>
    </row>
    <row r="32" spans="1:8" x14ac:dyDescent="0.25">
      <c r="A32" s="109" t="s">
        <v>129</v>
      </c>
      <c r="B32" s="109"/>
      <c r="C32" s="109"/>
      <c r="D32" s="109"/>
      <c r="E32" s="109"/>
      <c r="F32" s="109"/>
      <c r="G32" s="109"/>
      <c r="H32" s="109"/>
    </row>
    <row r="33" spans="1:8" x14ac:dyDescent="0.25">
      <c r="A33" s="109" t="s">
        <v>138</v>
      </c>
      <c r="B33" s="109"/>
      <c r="C33" s="109"/>
      <c r="D33" s="109"/>
      <c r="E33" s="109"/>
      <c r="F33" s="109"/>
      <c r="G33" s="109"/>
      <c r="H33" s="109"/>
    </row>
  </sheetData>
  <mergeCells count="5">
    <mergeCell ref="A18:H18"/>
    <mergeCell ref="A1:H1"/>
    <mergeCell ref="A3:H3"/>
    <mergeCell ref="A5:H5"/>
    <mergeCell ref="A7:H7"/>
  </mergeCells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9" workbookViewId="0">
      <selection activeCell="A38" sqref="A38:C40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137" t="s">
        <v>133</v>
      </c>
      <c r="B1" s="137"/>
      <c r="C1" s="137"/>
      <c r="D1" s="137"/>
      <c r="E1" s="137"/>
    </row>
    <row r="2" spans="1:5" ht="18" customHeight="1" x14ac:dyDescent="0.25">
      <c r="A2" s="25"/>
      <c r="B2" s="25"/>
      <c r="C2" s="25"/>
      <c r="D2" s="25"/>
      <c r="E2" s="25"/>
    </row>
    <row r="3" spans="1:5" ht="15.75" customHeight="1" x14ac:dyDescent="0.25">
      <c r="A3" s="137" t="s">
        <v>22</v>
      </c>
      <c r="B3" s="137"/>
      <c r="C3" s="137"/>
      <c r="D3" s="137"/>
      <c r="E3" s="137"/>
    </row>
    <row r="4" spans="1:5" ht="18" x14ac:dyDescent="0.25">
      <c r="B4" s="25"/>
      <c r="C4" s="25"/>
      <c r="D4" s="25"/>
      <c r="E4" s="5"/>
    </row>
    <row r="5" spans="1:5" ht="18" customHeight="1" x14ac:dyDescent="0.25">
      <c r="A5" s="137" t="s">
        <v>4</v>
      </c>
      <c r="B5" s="137"/>
      <c r="C5" s="137"/>
      <c r="D5" s="137"/>
      <c r="E5" s="137"/>
    </row>
    <row r="6" spans="1:5" ht="18" x14ac:dyDescent="0.25">
      <c r="A6" s="25"/>
      <c r="B6" s="25"/>
      <c r="C6" s="25"/>
      <c r="D6" s="25"/>
      <c r="E6" s="5"/>
    </row>
    <row r="7" spans="1:5" ht="15.75" customHeight="1" x14ac:dyDescent="0.25">
      <c r="A7" s="137" t="s">
        <v>49</v>
      </c>
      <c r="B7" s="137"/>
      <c r="C7" s="137"/>
      <c r="D7" s="137"/>
      <c r="E7" s="137"/>
    </row>
    <row r="8" spans="1:5" ht="18" x14ac:dyDescent="0.25">
      <c r="A8" s="25"/>
      <c r="B8" s="25"/>
      <c r="C8" s="25"/>
      <c r="D8" s="25"/>
      <c r="E8" s="5"/>
    </row>
    <row r="9" spans="1:5" x14ac:dyDescent="0.25">
      <c r="A9" s="21" t="s">
        <v>51</v>
      </c>
      <c r="B9" s="20" t="s">
        <v>37</v>
      </c>
      <c r="C9" s="21" t="s">
        <v>38</v>
      </c>
      <c r="D9" s="21" t="s">
        <v>123</v>
      </c>
      <c r="E9" s="21" t="s">
        <v>125</v>
      </c>
    </row>
    <row r="10" spans="1:5" x14ac:dyDescent="0.25">
      <c r="A10" s="41" t="s">
        <v>0</v>
      </c>
      <c r="B10" s="105">
        <f>(B11+B13+B15+B17+B19)</f>
        <v>693304.14999999991</v>
      </c>
      <c r="C10" s="106">
        <f>(C11+C13+C15+C17+C19)</f>
        <v>745764.58000000007</v>
      </c>
      <c r="D10" s="106">
        <f>(D11+D13+D15+D17+D19)</f>
        <v>1930674.51</v>
      </c>
      <c r="E10" s="106">
        <f>(E11+E13+E15+E17+E19)</f>
        <v>1847295.25</v>
      </c>
    </row>
    <row r="11" spans="1:5" x14ac:dyDescent="0.25">
      <c r="A11" s="26" t="s">
        <v>103</v>
      </c>
      <c r="B11" s="106">
        <v>8829.7900000000009</v>
      </c>
      <c r="C11" s="106">
        <v>38000</v>
      </c>
      <c r="D11" s="106">
        <v>35000</v>
      </c>
      <c r="E11" s="106">
        <v>37292.36</v>
      </c>
    </row>
    <row r="12" spans="1:5" x14ac:dyDescent="0.25">
      <c r="A12" s="13" t="s">
        <v>104</v>
      </c>
      <c r="B12" s="107">
        <v>8829.7900000000009</v>
      </c>
      <c r="C12" s="84">
        <v>38000</v>
      </c>
      <c r="D12" s="107">
        <v>35000</v>
      </c>
      <c r="E12" s="106">
        <v>37292.36</v>
      </c>
    </row>
    <row r="13" spans="1:5" ht="25.5" x14ac:dyDescent="0.25">
      <c r="A13" s="11" t="s">
        <v>105</v>
      </c>
      <c r="B13" s="104">
        <v>77138.509999999995</v>
      </c>
      <c r="C13" s="102">
        <v>76687.429999999993</v>
      </c>
      <c r="D13" s="102">
        <v>78635.37</v>
      </c>
      <c r="E13" s="102">
        <v>78604.42</v>
      </c>
    </row>
    <row r="14" spans="1:5" ht="25.5" x14ac:dyDescent="0.25">
      <c r="A14" s="16" t="s">
        <v>105</v>
      </c>
      <c r="B14" s="83">
        <v>77138.509999999995</v>
      </c>
      <c r="C14" s="84">
        <v>76687.429999999993</v>
      </c>
      <c r="D14" s="102">
        <v>78635.37</v>
      </c>
      <c r="E14" s="102">
        <v>78604.42</v>
      </c>
    </row>
    <row r="15" spans="1:5" ht="25.5" x14ac:dyDescent="0.25">
      <c r="A15" s="89" t="s">
        <v>106</v>
      </c>
      <c r="B15" s="104">
        <v>1327.22</v>
      </c>
      <c r="C15" s="104">
        <v>1327.22</v>
      </c>
      <c r="D15" s="102">
        <v>1327.22</v>
      </c>
      <c r="E15" s="102">
        <v>1358.07</v>
      </c>
    </row>
    <row r="16" spans="1:5" ht="25.5" x14ac:dyDescent="0.25">
      <c r="A16" s="18" t="s">
        <v>107</v>
      </c>
      <c r="B16" s="83">
        <v>1327.22</v>
      </c>
      <c r="C16" s="83">
        <v>1327.22</v>
      </c>
      <c r="D16" s="84">
        <v>1327.22</v>
      </c>
      <c r="E16" s="84">
        <v>1358.07</v>
      </c>
    </row>
    <row r="17" spans="1:8" x14ac:dyDescent="0.25">
      <c r="A17" s="92" t="s">
        <v>108</v>
      </c>
      <c r="B17" s="104">
        <v>472203.33</v>
      </c>
      <c r="C17" s="102">
        <v>488490.53</v>
      </c>
      <c r="D17" s="102">
        <v>704380.86</v>
      </c>
      <c r="E17" s="102">
        <v>601759.34</v>
      </c>
    </row>
    <row r="18" spans="1:8" x14ac:dyDescent="0.25">
      <c r="A18" s="18" t="s">
        <v>109</v>
      </c>
      <c r="B18" s="83">
        <v>472203.33</v>
      </c>
      <c r="C18" s="84">
        <v>488490.53</v>
      </c>
      <c r="D18" s="84">
        <v>704380.86</v>
      </c>
      <c r="E18" s="84">
        <v>601759.34</v>
      </c>
    </row>
    <row r="19" spans="1:8" ht="25.5" x14ac:dyDescent="0.25">
      <c r="A19" s="89" t="s">
        <v>110</v>
      </c>
      <c r="B19" s="104">
        <v>133805.29999999999</v>
      </c>
      <c r="C19" s="102">
        <v>141259.4</v>
      </c>
      <c r="D19" s="102">
        <f>SUM(D20:D21)</f>
        <v>1111331.06</v>
      </c>
      <c r="E19" s="102">
        <f>(E20+E21)</f>
        <v>1128281.06</v>
      </c>
      <c r="G19" t="s">
        <v>131</v>
      </c>
    </row>
    <row r="20" spans="1:8" ht="25.5" x14ac:dyDescent="0.25">
      <c r="A20" s="18" t="s">
        <v>111</v>
      </c>
      <c r="B20" s="83">
        <v>133805.29999999999</v>
      </c>
      <c r="C20" s="84">
        <v>141259.4</v>
      </c>
      <c r="D20" s="84">
        <v>115910</v>
      </c>
      <c r="E20" s="84">
        <v>132860</v>
      </c>
    </row>
    <row r="21" spans="1:8" ht="25.5" x14ac:dyDescent="0.25">
      <c r="A21" s="18" t="s">
        <v>111</v>
      </c>
      <c r="B21" s="83">
        <v>133805.29999999999</v>
      </c>
      <c r="C21" s="84">
        <v>141259.4</v>
      </c>
      <c r="D21" s="98">
        <v>995421.06</v>
      </c>
      <c r="E21" s="98">
        <v>995421.06</v>
      </c>
    </row>
    <row r="23" spans="1:8" ht="15.75" customHeight="1" x14ac:dyDescent="0.25">
      <c r="A23" s="137" t="s">
        <v>50</v>
      </c>
      <c r="B23" s="137"/>
      <c r="C23" s="137"/>
      <c r="D23" s="137"/>
      <c r="E23" s="137"/>
    </row>
    <row r="24" spans="1:8" ht="18" x14ac:dyDescent="0.25">
      <c r="A24" s="25"/>
      <c r="B24" s="25"/>
      <c r="C24" s="25"/>
      <c r="D24" s="25"/>
      <c r="E24" s="5"/>
      <c r="H24" t="s">
        <v>131</v>
      </c>
    </row>
    <row r="25" spans="1:8" x14ac:dyDescent="0.25">
      <c r="A25" s="21" t="s">
        <v>51</v>
      </c>
      <c r="B25" s="20" t="s">
        <v>37</v>
      </c>
      <c r="C25" s="21" t="s">
        <v>38</v>
      </c>
      <c r="D25" s="21" t="s">
        <v>123</v>
      </c>
      <c r="E25" s="21" t="s">
        <v>125</v>
      </c>
    </row>
    <row r="26" spans="1:8" x14ac:dyDescent="0.25">
      <c r="A26" s="41" t="s">
        <v>1</v>
      </c>
      <c r="B26" s="108">
        <f>(B27+B29+B31+B33+B35)</f>
        <v>693304.14999999991</v>
      </c>
      <c r="C26" s="106">
        <f>(C27+C29+C31+C33+C35)</f>
        <v>745764.58000000007</v>
      </c>
      <c r="D26" s="106">
        <f>(D27+D29+D31+D33+D35)</f>
        <v>1930674.51</v>
      </c>
      <c r="E26" s="106">
        <f>(E27+E29+E31+E33+E35)</f>
        <v>1839498.25</v>
      </c>
    </row>
    <row r="27" spans="1:8" ht="15.75" customHeight="1" x14ac:dyDescent="0.25">
      <c r="A27" s="26" t="s">
        <v>103</v>
      </c>
      <c r="B27" s="106">
        <v>8829.7900000000009</v>
      </c>
      <c r="C27" s="106">
        <v>38000</v>
      </c>
      <c r="D27" s="106">
        <v>35000</v>
      </c>
      <c r="E27" s="106">
        <v>37292.26</v>
      </c>
    </row>
    <row r="28" spans="1:8" x14ac:dyDescent="0.25">
      <c r="A28" s="13" t="s">
        <v>104</v>
      </c>
      <c r="B28" s="107">
        <v>8829.7900000000009</v>
      </c>
      <c r="C28" s="84">
        <v>38000</v>
      </c>
      <c r="D28" s="107">
        <v>35000</v>
      </c>
      <c r="E28" s="107">
        <v>37292.26</v>
      </c>
    </row>
    <row r="29" spans="1:8" ht="25.5" x14ac:dyDescent="0.25">
      <c r="A29" s="11" t="s">
        <v>105</v>
      </c>
      <c r="B29" s="104">
        <v>77138.509999999995</v>
      </c>
      <c r="C29" s="102">
        <v>76687.429999999993</v>
      </c>
      <c r="D29" s="102">
        <v>78635.37</v>
      </c>
      <c r="E29" s="102">
        <v>70838.37</v>
      </c>
    </row>
    <row r="30" spans="1:8" ht="25.5" x14ac:dyDescent="0.25">
      <c r="A30" s="16" t="s">
        <v>105</v>
      </c>
      <c r="B30" s="83">
        <v>77138.509999999995</v>
      </c>
      <c r="C30" s="84">
        <v>76687.429999999993</v>
      </c>
      <c r="D30" s="84">
        <v>78635.78</v>
      </c>
      <c r="E30" s="84">
        <v>70838.373000000007</v>
      </c>
    </row>
    <row r="31" spans="1:8" ht="25.5" x14ac:dyDescent="0.25">
      <c r="A31" s="89" t="s">
        <v>106</v>
      </c>
      <c r="B31" s="104">
        <v>1327.22</v>
      </c>
      <c r="C31" s="104">
        <v>1327.22</v>
      </c>
      <c r="D31" s="102">
        <v>1327.22</v>
      </c>
      <c r="E31" s="102">
        <v>1327.22</v>
      </c>
    </row>
    <row r="32" spans="1:8" ht="25.5" x14ac:dyDescent="0.25">
      <c r="A32" s="18" t="s">
        <v>107</v>
      </c>
      <c r="B32" s="83">
        <v>1327.22</v>
      </c>
      <c r="C32" s="83">
        <v>1327.22</v>
      </c>
      <c r="D32" s="84">
        <v>1327.22</v>
      </c>
      <c r="E32" s="84">
        <v>1327.22</v>
      </c>
    </row>
    <row r="33" spans="1:7" x14ac:dyDescent="0.25">
      <c r="A33" s="92" t="s">
        <v>108</v>
      </c>
      <c r="B33" s="104">
        <v>472203.33</v>
      </c>
      <c r="C33" s="102">
        <v>488490.53</v>
      </c>
      <c r="D33" s="102">
        <v>704380.86</v>
      </c>
      <c r="E33" s="102">
        <v>601759.34</v>
      </c>
    </row>
    <row r="34" spans="1:7" x14ac:dyDescent="0.25">
      <c r="A34" s="18" t="s">
        <v>109</v>
      </c>
      <c r="B34" s="83">
        <v>472203.33</v>
      </c>
      <c r="C34" s="84">
        <v>488490.53</v>
      </c>
      <c r="D34" s="84">
        <v>704380.86</v>
      </c>
      <c r="E34" s="84">
        <v>601759.34</v>
      </c>
    </row>
    <row r="35" spans="1:7" ht="25.5" x14ac:dyDescent="0.25">
      <c r="A35" s="18" t="s">
        <v>110</v>
      </c>
      <c r="B35" s="104">
        <v>133805.29999999999</v>
      </c>
      <c r="C35" s="102">
        <v>141259.4</v>
      </c>
      <c r="D35" s="102">
        <f>(D36+D37)</f>
        <v>1111331.06</v>
      </c>
      <c r="E35" s="102">
        <f>(E36+E37)</f>
        <v>1128281.06</v>
      </c>
    </row>
    <row r="36" spans="1:7" ht="25.5" x14ac:dyDescent="0.25">
      <c r="A36" s="18" t="s">
        <v>111</v>
      </c>
      <c r="B36" s="83">
        <v>133805.29999999999</v>
      </c>
      <c r="C36" s="84">
        <v>141259.4</v>
      </c>
      <c r="D36" s="84">
        <v>115910</v>
      </c>
      <c r="E36" s="84">
        <v>132860</v>
      </c>
    </row>
    <row r="37" spans="1:7" ht="25.5" x14ac:dyDescent="0.25">
      <c r="A37" s="18" t="s">
        <v>111</v>
      </c>
      <c r="B37" s="83">
        <v>133805.29999999999</v>
      </c>
      <c r="C37" s="84">
        <v>141259.4</v>
      </c>
      <c r="D37" s="84">
        <v>995421.06</v>
      </c>
      <c r="E37" s="98">
        <v>995421.06</v>
      </c>
    </row>
    <row r="38" spans="1:7" x14ac:dyDescent="0.25">
      <c r="A38" s="109" t="s">
        <v>137</v>
      </c>
      <c r="B38" s="109"/>
      <c r="C38" s="109"/>
      <c r="D38" s="109"/>
      <c r="E38" s="109" t="s">
        <v>113</v>
      </c>
      <c r="F38" s="109"/>
      <c r="G38" s="109"/>
    </row>
    <row r="39" spans="1:7" x14ac:dyDescent="0.25">
      <c r="A39" s="109" t="s">
        <v>129</v>
      </c>
      <c r="B39" s="109"/>
      <c r="C39" s="109"/>
      <c r="D39" s="109"/>
      <c r="E39" s="109"/>
      <c r="F39" s="109"/>
      <c r="G39" s="109"/>
    </row>
    <row r="40" spans="1:7" x14ac:dyDescent="0.25">
      <c r="A40" s="109" t="s">
        <v>138</v>
      </c>
      <c r="B40" s="109"/>
      <c r="C40" s="109"/>
      <c r="D40" s="109"/>
      <c r="E40" s="109"/>
      <c r="F40" s="109"/>
      <c r="G40" s="109"/>
    </row>
  </sheetData>
  <mergeCells count="5">
    <mergeCell ref="A1:E1"/>
    <mergeCell ref="A3:E3"/>
    <mergeCell ref="A5:E5"/>
    <mergeCell ref="A7:E7"/>
    <mergeCell ref="A23:E23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37" t="s">
        <v>133</v>
      </c>
      <c r="B1" s="137"/>
      <c r="C1" s="137"/>
      <c r="D1" s="137"/>
      <c r="E1" s="137"/>
      <c r="F1" s="13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37" t="s">
        <v>22</v>
      </c>
      <c r="B3" s="137"/>
      <c r="C3" s="137"/>
      <c r="D3" s="137"/>
      <c r="E3" s="138"/>
      <c r="F3" s="13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37" t="s">
        <v>4</v>
      </c>
      <c r="B5" s="139"/>
      <c r="C5" s="139"/>
      <c r="D5" s="139"/>
      <c r="E5" s="139"/>
      <c r="F5" s="139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37" t="s">
        <v>12</v>
      </c>
      <c r="B7" s="158"/>
      <c r="C7" s="158"/>
      <c r="D7" s="158"/>
      <c r="E7" s="158"/>
      <c r="F7" s="15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51</v>
      </c>
      <c r="B9" s="20" t="s">
        <v>37</v>
      </c>
      <c r="C9" s="21" t="s">
        <v>38</v>
      </c>
      <c r="D9" s="21" t="s">
        <v>35</v>
      </c>
      <c r="E9" s="21" t="s">
        <v>30</v>
      </c>
      <c r="F9" s="21" t="s">
        <v>36</v>
      </c>
    </row>
    <row r="10" spans="1:6" ht="15.75" customHeight="1" x14ac:dyDescent="0.25">
      <c r="A10" s="11" t="s">
        <v>13</v>
      </c>
      <c r="B10" s="8"/>
      <c r="C10" s="9"/>
      <c r="D10" s="9"/>
      <c r="E10" s="9"/>
      <c r="F10" s="9"/>
    </row>
    <row r="11" spans="1:6" ht="15.75" customHeight="1" x14ac:dyDescent="0.25">
      <c r="A11" s="11" t="s">
        <v>14</v>
      </c>
      <c r="B11" s="8"/>
      <c r="C11" s="9"/>
      <c r="D11" s="9"/>
      <c r="E11" s="9"/>
      <c r="F11" s="9"/>
    </row>
    <row r="12" spans="1:6" ht="25.5" x14ac:dyDescent="0.25">
      <c r="A12" s="18" t="s">
        <v>15</v>
      </c>
      <c r="B12" s="8"/>
      <c r="C12" s="9"/>
      <c r="D12" s="9"/>
      <c r="E12" s="9"/>
      <c r="F12" s="9"/>
    </row>
    <row r="13" spans="1:6" x14ac:dyDescent="0.25">
      <c r="A13" s="17" t="s">
        <v>16</v>
      </c>
      <c r="B13" s="8"/>
      <c r="C13" s="9"/>
      <c r="D13" s="9"/>
      <c r="E13" s="9"/>
      <c r="F13" s="9"/>
    </row>
    <row r="14" spans="1:6" x14ac:dyDescent="0.25">
      <c r="A14" s="11" t="s">
        <v>17</v>
      </c>
      <c r="B14" s="8"/>
      <c r="C14" s="9"/>
      <c r="D14" s="9"/>
      <c r="E14" s="9"/>
      <c r="F14" s="10"/>
    </row>
    <row r="15" spans="1:6" ht="25.5" x14ac:dyDescent="0.25">
      <c r="A15" s="19" t="s">
        <v>18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37" t="s">
        <v>135</v>
      </c>
      <c r="B1" s="137"/>
      <c r="C1" s="137"/>
      <c r="D1" s="137"/>
      <c r="E1" s="137"/>
      <c r="F1" s="137"/>
      <c r="G1" s="137"/>
      <c r="H1" s="13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37" t="s">
        <v>22</v>
      </c>
      <c r="B3" s="137"/>
      <c r="C3" s="137"/>
      <c r="D3" s="137"/>
      <c r="E3" s="137"/>
      <c r="F3" s="137"/>
      <c r="G3" s="137"/>
      <c r="H3" s="13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37" t="s">
        <v>56</v>
      </c>
      <c r="B5" s="137"/>
      <c r="C5" s="137"/>
      <c r="D5" s="137"/>
      <c r="E5" s="137"/>
      <c r="F5" s="137"/>
      <c r="G5" s="137"/>
      <c r="H5" s="13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34</v>
      </c>
      <c r="D7" s="20" t="s">
        <v>37</v>
      </c>
      <c r="E7" s="21" t="s">
        <v>38</v>
      </c>
      <c r="F7" s="21" t="s">
        <v>35</v>
      </c>
      <c r="G7" s="21" t="s">
        <v>30</v>
      </c>
      <c r="H7" s="21" t="s">
        <v>36</v>
      </c>
    </row>
    <row r="8" spans="1:8" x14ac:dyDescent="0.25">
      <c r="A8" s="39"/>
      <c r="B8" s="40"/>
      <c r="C8" s="38" t="s">
        <v>58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19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26</v>
      </c>
      <c r="D10" s="8"/>
      <c r="E10" s="9"/>
      <c r="F10" s="9"/>
      <c r="G10" s="9"/>
      <c r="H10" s="9"/>
    </row>
    <row r="11" spans="1:8" x14ac:dyDescent="0.25">
      <c r="A11" s="11"/>
      <c r="B11" s="16"/>
      <c r="C11" s="42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61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20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27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A3" sqref="A3:F3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37" t="s">
        <v>134</v>
      </c>
      <c r="B1" s="137"/>
      <c r="C1" s="137"/>
      <c r="D1" s="137"/>
      <c r="E1" s="137"/>
      <c r="F1" s="137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37" t="s">
        <v>22</v>
      </c>
      <c r="B3" s="137"/>
      <c r="C3" s="137"/>
      <c r="D3" s="137"/>
      <c r="E3" s="137"/>
      <c r="F3" s="137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37" t="s">
        <v>57</v>
      </c>
      <c r="B5" s="137"/>
      <c r="C5" s="137"/>
      <c r="D5" s="137"/>
      <c r="E5" s="137"/>
      <c r="F5" s="137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51</v>
      </c>
      <c r="B7" s="20" t="s">
        <v>37</v>
      </c>
      <c r="C7" s="21" t="s">
        <v>38</v>
      </c>
      <c r="D7" s="21" t="s">
        <v>35</v>
      </c>
      <c r="E7" s="21" t="s">
        <v>30</v>
      </c>
      <c r="F7" s="21" t="s">
        <v>36</v>
      </c>
    </row>
    <row r="8" spans="1:6" x14ac:dyDescent="0.25">
      <c r="A8" s="11" t="s">
        <v>58</v>
      </c>
      <c r="B8" s="8"/>
      <c r="C8" s="9"/>
      <c r="D8" s="9"/>
      <c r="E8" s="9"/>
      <c r="F8" s="9"/>
    </row>
    <row r="9" spans="1:6" ht="25.5" x14ac:dyDescent="0.25">
      <c r="A9" s="11" t="s">
        <v>59</v>
      </c>
      <c r="B9" s="8"/>
      <c r="C9" s="9"/>
      <c r="D9" s="9"/>
      <c r="E9" s="9"/>
      <c r="F9" s="9"/>
    </row>
    <row r="10" spans="1:6" ht="25.5" x14ac:dyDescent="0.25">
      <c r="A10" s="18" t="s">
        <v>60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61</v>
      </c>
      <c r="B12" s="8"/>
      <c r="C12" s="9"/>
      <c r="D12" s="9"/>
      <c r="E12" s="9"/>
      <c r="F12" s="9"/>
    </row>
    <row r="13" spans="1:6" x14ac:dyDescent="0.25">
      <c r="A13" s="26" t="s">
        <v>52</v>
      </c>
      <c r="B13" s="8"/>
      <c r="C13" s="9"/>
      <c r="D13" s="9"/>
      <c r="E13" s="9"/>
      <c r="F13" s="9"/>
    </row>
    <row r="14" spans="1:6" x14ac:dyDescent="0.25">
      <c r="A14" s="13" t="s">
        <v>53</v>
      </c>
      <c r="B14" s="8"/>
      <c r="C14" s="9"/>
      <c r="D14" s="9"/>
      <c r="E14" s="9"/>
      <c r="F14" s="10"/>
    </row>
    <row r="15" spans="1:6" x14ac:dyDescent="0.25">
      <c r="A15" s="26" t="s">
        <v>54</v>
      </c>
      <c r="B15" s="8"/>
      <c r="C15" s="9"/>
      <c r="D15" s="9"/>
      <c r="E15" s="9"/>
      <c r="F15" s="10"/>
    </row>
    <row r="16" spans="1:6" x14ac:dyDescent="0.25">
      <c r="A16" s="13" t="s">
        <v>55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opLeftCell="A34" zoomScaleNormal="100"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25.28515625" customWidth="1"/>
    <col min="9" max="9" width="10.140625" bestFit="1" customWidth="1"/>
  </cols>
  <sheetData>
    <row r="1" spans="1:9" ht="42" customHeight="1" x14ac:dyDescent="0.25">
      <c r="A1" s="137" t="s">
        <v>133</v>
      </c>
      <c r="B1" s="137"/>
      <c r="C1" s="137"/>
      <c r="D1" s="137"/>
      <c r="E1" s="137"/>
      <c r="F1" s="137"/>
      <c r="G1" s="137"/>
      <c r="H1" s="137"/>
    </row>
    <row r="2" spans="1:9" ht="18" x14ac:dyDescent="0.25">
      <c r="A2" s="4"/>
      <c r="B2" s="4"/>
      <c r="C2" s="4"/>
      <c r="D2" s="4"/>
      <c r="E2" s="4"/>
      <c r="F2" s="4"/>
      <c r="G2" s="4"/>
      <c r="H2" s="5"/>
    </row>
    <row r="3" spans="1:9" ht="18" customHeight="1" x14ac:dyDescent="0.25">
      <c r="A3" s="137" t="s">
        <v>21</v>
      </c>
      <c r="B3" s="139"/>
      <c r="C3" s="139"/>
      <c r="D3" s="139"/>
      <c r="E3" s="139"/>
      <c r="F3" s="139"/>
      <c r="G3" s="139"/>
      <c r="H3" s="139"/>
    </row>
    <row r="4" spans="1:9" ht="18" x14ac:dyDescent="0.25">
      <c r="A4" s="4"/>
      <c r="B4" s="4"/>
      <c r="C4" s="4"/>
      <c r="D4" s="4"/>
      <c r="E4" s="4"/>
      <c r="F4" s="4"/>
      <c r="G4" s="4"/>
      <c r="H4" s="5"/>
    </row>
    <row r="5" spans="1:9" x14ac:dyDescent="0.25">
      <c r="A5" s="168" t="s">
        <v>23</v>
      </c>
      <c r="B5" s="169"/>
      <c r="C5" s="170"/>
      <c r="D5" s="20" t="s">
        <v>24</v>
      </c>
      <c r="E5" s="20" t="s">
        <v>37</v>
      </c>
      <c r="F5" s="21" t="s">
        <v>38</v>
      </c>
      <c r="G5" s="21" t="s">
        <v>123</v>
      </c>
      <c r="H5" s="21" t="s">
        <v>125</v>
      </c>
    </row>
    <row r="6" spans="1:9" x14ac:dyDescent="0.25">
      <c r="A6" s="165" t="s">
        <v>76</v>
      </c>
      <c r="B6" s="166"/>
      <c r="C6" s="167"/>
      <c r="D6" s="64" t="s">
        <v>78</v>
      </c>
      <c r="E6" s="104">
        <f>(E7)</f>
        <v>559498.85</v>
      </c>
      <c r="F6" s="79">
        <f>(F7)</f>
        <v>604505.18000000005</v>
      </c>
      <c r="G6" s="103">
        <v>818016.23</v>
      </c>
      <c r="H6" s="103">
        <v>709889.97</v>
      </c>
    </row>
    <row r="7" spans="1:9" x14ac:dyDescent="0.25">
      <c r="A7" s="165" t="s">
        <v>77</v>
      </c>
      <c r="B7" s="166"/>
      <c r="C7" s="167"/>
      <c r="D7" s="64" t="s">
        <v>78</v>
      </c>
      <c r="E7" s="104">
        <v>559498.85</v>
      </c>
      <c r="F7" s="79">
        <v>604505.18000000005</v>
      </c>
      <c r="G7" s="103">
        <v>818016.23</v>
      </c>
      <c r="H7" s="103">
        <v>709889.97</v>
      </c>
    </row>
    <row r="8" spans="1:9" x14ac:dyDescent="0.25">
      <c r="A8" s="162" t="s">
        <v>79</v>
      </c>
      <c r="B8" s="163"/>
      <c r="C8" s="164"/>
      <c r="D8" s="82" t="s">
        <v>80</v>
      </c>
      <c r="E8" s="104">
        <v>8829.7900000000009</v>
      </c>
      <c r="F8" s="79">
        <v>38000</v>
      </c>
      <c r="G8" s="103">
        <v>35000</v>
      </c>
      <c r="H8" s="103">
        <v>37292.26</v>
      </c>
      <c r="I8" s="77"/>
    </row>
    <row r="9" spans="1:9" x14ac:dyDescent="0.25">
      <c r="A9" s="159">
        <v>32</v>
      </c>
      <c r="B9" s="160"/>
      <c r="C9" s="161"/>
      <c r="D9" s="29" t="s">
        <v>25</v>
      </c>
      <c r="E9" s="104">
        <v>5308.91</v>
      </c>
      <c r="F9" s="79">
        <v>35268.75</v>
      </c>
      <c r="G9" s="103">
        <v>27756.17</v>
      </c>
      <c r="H9" s="103">
        <v>25880.240000000002</v>
      </c>
    </row>
    <row r="10" spans="1:9" ht="31.5" customHeight="1" x14ac:dyDescent="0.25">
      <c r="A10" s="85">
        <v>42</v>
      </c>
      <c r="B10" s="66"/>
      <c r="C10" s="67"/>
      <c r="D10" s="26" t="s">
        <v>33</v>
      </c>
      <c r="E10" s="104">
        <v>3520.88</v>
      </c>
      <c r="F10" s="79">
        <v>2731.25</v>
      </c>
      <c r="G10" s="103">
        <v>7243.83</v>
      </c>
      <c r="H10" s="103">
        <v>11412.02</v>
      </c>
      <c r="I10" s="77"/>
    </row>
    <row r="11" spans="1:9" ht="25.5" x14ac:dyDescent="0.25">
      <c r="A11" s="86" t="s">
        <v>81</v>
      </c>
      <c r="B11" s="66"/>
      <c r="C11" s="67"/>
      <c r="D11" s="61" t="s">
        <v>82</v>
      </c>
      <c r="E11" s="104">
        <v>77138.509999999995</v>
      </c>
      <c r="F11" s="79">
        <v>76687.429999999993</v>
      </c>
      <c r="G11" s="103">
        <v>78635.37</v>
      </c>
      <c r="H11" s="131">
        <v>70838.37</v>
      </c>
    </row>
    <row r="12" spans="1:9" x14ac:dyDescent="0.25">
      <c r="A12" s="65">
        <v>32</v>
      </c>
      <c r="B12" s="66"/>
      <c r="C12" s="67"/>
      <c r="D12" s="87" t="s">
        <v>25</v>
      </c>
      <c r="E12" s="104">
        <v>63361.88</v>
      </c>
      <c r="F12" s="79">
        <v>64142.87</v>
      </c>
      <c r="G12" s="103">
        <v>57985.99</v>
      </c>
      <c r="H12" s="103">
        <v>53681.38</v>
      </c>
    </row>
    <row r="13" spans="1:9" x14ac:dyDescent="0.25">
      <c r="A13" s="90">
        <v>34</v>
      </c>
      <c r="B13" s="63"/>
      <c r="C13" s="64"/>
      <c r="D13" s="89" t="s">
        <v>83</v>
      </c>
      <c r="E13" s="104">
        <v>1487.82</v>
      </c>
      <c r="F13" s="79">
        <v>2138.75</v>
      </c>
      <c r="G13" s="103">
        <v>2168.75</v>
      </c>
      <c r="H13" s="103">
        <v>1919.49</v>
      </c>
    </row>
    <row r="14" spans="1:9" ht="38.25" x14ac:dyDescent="0.25">
      <c r="A14" s="59">
        <v>42</v>
      </c>
      <c r="B14" s="63"/>
      <c r="C14" s="64"/>
      <c r="D14" s="26" t="s">
        <v>33</v>
      </c>
      <c r="E14" s="104">
        <v>9794.9500000000007</v>
      </c>
      <c r="F14" s="79">
        <v>10405.81</v>
      </c>
      <c r="G14" s="103">
        <v>18480.63</v>
      </c>
      <c r="H14" s="103">
        <v>15237.5</v>
      </c>
    </row>
    <row r="15" spans="1:9" x14ac:dyDescent="0.25">
      <c r="A15" s="59" t="s">
        <v>84</v>
      </c>
      <c r="B15" s="63"/>
      <c r="C15" s="64"/>
      <c r="D15" s="91" t="s">
        <v>85</v>
      </c>
      <c r="E15" s="104">
        <v>472203.33</v>
      </c>
      <c r="F15" s="79">
        <v>488490.53</v>
      </c>
      <c r="G15" s="103">
        <v>704380.86</v>
      </c>
      <c r="H15" s="103">
        <v>601759.34</v>
      </c>
    </row>
    <row r="16" spans="1:9" x14ac:dyDescent="0.25">
      <c r="A16" s="59">
        <v>31</v>
      </c>
      <c r="B16" s="63"/>
      <c r="C16" s="64"/>
      <c r="D16" s="11" t="s">
        <v>10</v>
      </c>
      <c r="E16" s="104">
        <v>440306.86</v>
      </c>
      <c r="F16" s="79">
        <v>450990.94</v>
      </c>
      <c r="G16" s="103">
        <v>666865.69999999995</v>
      </c>
      <c r="H16" s="103">
        <v>557501.29</v>
      </c>
    </row>
    <row r="17" spans="1:8" x14ac:dyDescent="0.25">
      <c r="A17" s="59">
        <v>32</v>
      </c>
      <c r="B17" s="63"/>
      <c r="C17" s="64"/>
      <c r="D17" s="87" t="s">
        <v>25</v>
      </c>
      <c r="E17" s="104">
        <v>31896.47</v>
      </c>
      <c r="F17" s="79">
        <v>37499.589999999997</v>
      </c>
      <c r="G17" s="103">
        <v>37515.160000000003</v>
      </c>
      <c r="H17" s="103">
        <v>44258.05</v>
      </c>
    </row>
    <row r="18" spans="1:8" ht="25.5" x14ac:dyDescent="0.25">
      <c r="A18" s="62" t="s">
        <v>86</v>
      </c>
      <c r="B18" s="63"/>
      <c r="C18" s="64"/>
      <c r="D18" s="89" t="s">
        <v>87</v>
      </c>
      <c r="E18" s="104">
        <f>(E19)</f>
        <v>1327.22</v>
      </c>
      <c r="F18" s="79">
        <f>(F19)</f>
        <v>1327.22</v>
      </c>
      <c r="G18" s="103">
        <f>(G19)</f>
        <v>1327.22</v>
      </c>
      <c r="H18" s="103">
        <f>(H19)</f>
        <v>1327.22</v>
      </c>
    </row>
    <row r="19" spans="1:8" x14ac:dyDescent="0.25">
      <c r="A19" s="59">
        <v>32</v>
      </c>
      <c r="B19" s="63"/>
      <c r="C19" s="64"/>
      <c r="D19" s="87" t="s">
        <v>25</v>
      </c>
      <c r="E19" s="104">
        <v>1327.22</v>
      </c>
      <c r="F19" s="79">
        <v>1327.22</v>
      </c>
      <c r="G19" s="103">
        <v>1327.22</v>
      </c>
      <c r="H19" s="103">
        <v>1327.22</v>
      </c>
    </row>
    <row r="20" spans="1:8" ht="63.75" x14ac:dyDescent="0.25">
      <c r="A20" s="159" t="s">
        <v>88</v>
      </c>
      <c r="B20" s="160"/>
      <c r="C20" s="161"/>
      <c r="D20" s="64" t="s">
        <v>89</v>
      </c>
      <c r="E20" s="104">
        <f>(E21)</f>
        <v>82327.98</v>
      </c>
      <c r="F20" s="79">
        <v>75774.23</v>
      </c>
      <c r="G20" s="103">
        <f>(G21)</f>
        <v>58531</v>
      </c>
      <c r="H20" s="103">
        <v>58531</v>
      </c>
    </row>
    <row r="21" spans="1:8" ht="25.5" x14ac:dyDescent="0.25">
      <c r="A21" s="159" t="s">
        <v>90</v>
      </c>
      <c r="B21" s="160"/>
      <c r="C21" s="161"/>
      <c r="D21" s="64" t="s">
        <v>132</v>
      </c>
      <c r="E21" s="104">
        <f>(E22)</f>
        <v>82327.98</v>
      </c>
      <c r="F21" s="79">
        <v>75774.23</v>
      </c>
      <c r="G21" s="103">
        <f>(G22)</f>
        <v>58531</v>
      </c>
      <c r="H21" s="103">
        <v>58531</v>
      </c>
    </row>
    <row r="22" spans="1:8" ht="25.5" x14ac:dyDescent="0.25">
      <c r="A22" s="59" t="s">
        <v>91</v>
      </c>
      <c r="B22" s="60"/>
      <c r="C22" s="61"/>
      <c r="D22" s="92" t="s">
        <v>92</v>
      </c>
      <c r="E22" s="104">
        <f>(E23)</f>
        <v>82327.98</v>
      </c>
      <c r="F22" s="79">
        <v>75774.23</v>
      </c>
      <c r="G22" s="103">
        <f>(G23)</f>
        <v>58531</v>
      </c>
      <c r="H22" s="103">
        <v>58531</v>
      </c>
    </row>
    <row r="23" spans="1:8" x14ac:dyDescent="0.25">
      <c r="A23" s="59">
        <v>32</v>
      </c>
      <c r="B23" s="60"/>
      <c r="C23" s="61"/>
      <c r="D23" s="87" t="s">
        <v>25</v>
      </c>
      <c r="E23" s="104">
        <v>82327.98</v>
      </c>
      <c r="F23" s="79">
        <v>60055.71</v>
      </c>
      <c r="G23" s="103">
        <v>58531</v>
      </c>
      <c r="H23" s="103">
        <v>58531</v>
      </c>
    </row>
    <row r="24" spans="1:8" ht="38.25" x14ac:dyDescent="0.25">
      <c r="A24" s="62">
        <v>42</v>
      </c>
      <c r="B24" s="63"/>
      <c r="C24" s="64"/>
      <c r="D24" s="26" t="s">
        <v>33</v>
      </c>
      <c r="E24" s="104">
        <v>10617.83</v>
      </c>
      <c r="F24" s="79">
        <v>17074.82</v>
      </c>
      <c r="G24" s="103" t="e">
        <f>(#REF!+#REF!)</f>
        <v>#REF!</v>
      </c>
      <c r="H24" s="103">
        <v>0</v>
      </c>
    </row>
    <row r="25" spans="1:8" ht="63.75" x14ac:dyDescent="0.25">
      <c r="A25" s="159" t="s">
        <v>93</v>
      </c>
      <c r="B25" s="160"/>
      <c r="C25" s="161"/>
      <c r="D25" s="64" t="s">
        <v>89</v>
      </c>
      <c r="E25" s="104">
        <v>51477.32</v>
      </c>
      <c r="F25" s="79">
        <f>(F26+F29)</f>
        <v>60147.67</v>
      </c>
      <c r="G25" s="103">
        <f>(G26+G29)</f>
        <v>57079</v>
      </c>
      <c r="H25" s="103">
        <f>H26+H29</f>
        <v>57079</v>
      </c>
    </row>
    <row r="26" spans="1:8" x14ac:dyDescent="0.25">
      <c r="A26" s="159" t="s">
        <v>94</v>
      </c>
      <c r="B26" s="160"/>
      <c r="C26" s="161"/>
      <c r="D26" s="64" t="s">
        <v>78</v>
      </c>
      <c r="E26" s="104">
        <f t="shared" ref="E26:G27" si="0">(E27)</f>
        <v>40673.67</v>
      </c>
      <c r="F26" s="79">
        <f t="shared" si="0"/>
        <v>48837</v>
      </c>
      <c r="G26" s="103">
        <f t="shared" si="0"/>
        <v>52358</v>
      </c>
      <c r="H26" s="103">
        <v>52358</v>
      </c>
    </row>
    <row r="27" spans="1:8" ht="25.5" x14ac:dyDescent="0.25">
      <c r="A27" s="59" t="s">
        <v>91</v>
      </c>
      <c r="B27" s="60"/>
      <c r="C27" s="61"/>
      <c r="D27" s="92" t="s">
        <v>92</v>
      </c>
      <c r="E27" s="104">
        <f t="shared" si="0"/>
        <v>40673.67</v>
      </c>
      <c r="F27" s="79">
        <f t="shared" si="0"/>
        <v>48837</v>
      </c>
      <c r="G27" s="103">
        <f t="shared" si="0"/>
        <v>52358</v>
      </c>
      <c r="H27" s="103">
        <v>52358</v>
      </c>
    </row>
    <row r="28" spans="1:8" x14ac:dyDescent="0.25">
      <c r="A28" s="59">
        <v>32</v>
      </c>
      <c r="B28" s="60"/>
      <c r="C28" s="61"/>
      <c r="D28" s="89" t="s">
        <v>25</v>
      </c>
      <c r="E28" s="83">
        <v>40673.67</v>
      </c>
      <c r="F28" s="76">
        <v>48837</v>
      </c>
      <c r="G28" s="124">
        <v>52358</v>
      </c>
      <c r="H28" s="124">
        <v>52358</v>
      </c>
    </row>
    <row r="29" spans="1:8" ht="38.25" x14ac:dyDescent="0.25">
      <c r="A29" s="159" t="s">
        <v>100</v>
      </c>
      <c r="B29" s="160"/>
      <c r="C29" s="161"/>
      <c r="D29" s="64" t="s">
        <v>101</v>
      </c>
      <c r="E29" s="104">
        <f>(E30)</f>
        <v>10803.65</v>
      </c>
      <c r="F29" s="79">
        <f>(F30)</f>
        <v>11310.67</v>
      </c>
      <c r="G29" s="103">
        <f>(G30)</f>
        <v>4721</v>
      </c>
      <c r="H29" s="103">
        <v>4721</v>
      </c>
    </row>
    <row r="30" spans="1:8" ht="25.5" x14ac:dyDescent="0.25">
      <c r="A30" s="59" t="s">
        <v>91</v>
      </c>
      <c r="B30" s="60"/>
      <c r="C30" s="61"/>
      <c r="D30" s="61" t="s">
        <v>92</v>
      </c>
      <c r="E30" s="104">
        <f>(E31)</f>
        <v>10803.65</v>
      </c>
      <c r="F30" s="79">
        <v>11310.67</v>
      </c>
      <c r="G30" s="103">
        <f>(G31)</f>
        <v>4721</v>
      </c>
      <c r="H30" s="103">
        <v>4721</v>
      </c>
    </row>
    <row r="31" spans="1:8" x14ac:dyDescent="0.25">
      <c r="A31" s="59">
        <v>32</v>
      </c>
      <c r="B31" s="63"/>
      <c r="C31" s="64"/>
      <c r="D31" s="87" t="s">
        <v>25</v>
      </c>
      <c r="E31" s="104">
        <v>10803.65</v>
      </c>
      <c r="F31" s="79">
        <v>11310.67</v>
      </c>
      <c r="G31" s="103">
        <v>4721</v>
      </c>
      <c r="H31" s="103">
        <v>4721</v>
      </c>
    </row>
    <row r="32" spans="1:8" ht="25.5" x14ac:dyDescent="0.25">
      <c r="A32" s="159" t="s">
        <v>95</v>
      </c>
      <c r="B32" s="160"/>
      <c r="C32" s="161"/>
      <c r="D32" s="88" t="s">
        <v>96</v>
      </c>
      <c r="E32" s="83">
        <v>0</v>
      </c>
      <c r="F32" s="79">
        <v>4337.5</v>
      </c>
      <c r="G32" s="103">
        <v>0</v>
      </c>
      <c r="H32" s="103">
        <v>16750</v>
      </c>
    </row>
    <row r="33" spans="1:8" ht="25.5" x14ac:dyDescent="0.25">
      <c r="A33" s="159" t="s">
        <v>94</v>
      </c>
      <c r="B33" s="160"/>
      <c r="C33" s="161"/>
      <c r="D33" s="88" t="s">
        <v>97</v>
      </c>
      <c r="E33" s="83">
        <v>0</v>
      </c>
      <c r="F33" s="79">
        <v>4337.5</v>
      </c>
      <c r="G33" s="103">
        <v>0</v>
      </c>
      <c r="H33" s="103">
        <v>16750</v>
      </c>
    </row>
    <row r="34" spans="1:8" x14ac:dyDescent="0.25">
      <c r="A34" s="59" t="s">
        <v>98</v>
      </c>
      <c r="B34" s="63"/>
      <c r="C34" s="64"/>
      <c r="D34" s="93" t="s">
        <v>99</v>
      </c>
      <c r="E34" s="83">
        <v>0</v>
      </c>
      <c r="F34" s="79">
        <v>4337.5</v>
      </c>
      <c r="G34" s="103">
        <v>0</v>
      </c>
      <c r="H34" s="103">
        <v>16750</v>
      </c>
    </row>
    <row r="35" spans="1:8" x14ac:dyDescent="0.25">
      <c r="A35" s="132">
        <v>32</v>
      </c>
      <c r="B35" s="133"/>
      <c r="C35" s="134"/>
      <c r="D35" s="92" t="s">
        <v>25</v>
      </c>
      <c r="E35" s="104">
        <v>0</v>
      </c>
      <c r="F35" s="79">
        <v>4337.5</v>
      </c>
      <c r="G35" s="103">
        <v>0</v>
      </c>
      <c r="H35" s="103">
        <v>16750</v>
      </c>
    </row>
    <row r="36" spans="1:8" x14ac:dyDescent="0.25">
      <c r="A36" s="172" t="s">
        <v>114</v>
      </c>
      <c r="B36" s="173"/>
      <c r="C36" s="174"/>
      <c r="D36" s="114" t="s">
        <v>115</v>
      </c>
      <c r="E36" s="115">
        <v>0</v>
      </c>
      <c r="F36" s="116">
        <v>0</v>
      </c>
      <c r="G36" s="129">
        <v>995721.06</v>
      </c>
      <c r="H36" s="129">
        <v>995921.06</v>
      </c>
    </row>
    <row r="37" spans="1:8" ht="51" x14ac:dyDescent="0.25">
      <c r="A37" s="175" t="s">
        <v>116</v>
      </c>
      <c r="B37" s="176"/>
      <c r="C37" s="177"/>
      <c r="D37" s="117" t="s">
        <v>117</v>
      </c>
      <c r="E37" s="118">
        <v>0</v>
      </c>
      <c r="F37" s="119">
        <v>0</v>
      </c>
      <c r="G37" s="129">
        <v>995721.06</v>
      </c>
      <c r="H37" s="129">
        <v>995921.06</v>
      </c>
    </row>
    <row r="38" spans="1:8" ht="25.5" x14ac:dyDescent="0.25">
      <c r="A38" s="159" t="s">
        <v>127</v>
      </c>
      <c r="B38" s="160"/>
      <c r="C38" s="161"/>
      <c r="D38" s="88" t="s">
        <v>128</v>
      </c>
      <c r="E38" s="104">
        <v>0</v>
      </c>
      <c r="F38" s="102">
        <v>0</v>
      </c>
      <c r="G38" s="129">
        <v>300</v>
      </c>
      <c r="H38" s="123">
        <v>500</v>
      </c>
    </row>
    <row r="39" spans="1:8" x14ac:dyDescent="0.25">
      <c r="A39" s="178" t="s">
        <v>126</v>
      </c>
      <c r="B39" s="179"/>
      <c r="C39" s="180"/>
      <c r="D39" s="93" t="s">
        <v>99</v>
      </c>
      <c r="E39" s="104">
        <v>0</v>
      </c>
      <c r="F39" s="102">
        <v>0</v>
      </c>
      <c r="G39" s="129">
        <v>300</v>
      </c>
      <c r="H39" s="123">
        <v>500</v>
      </c>
    </row>
    <row r="40" spans="1:8" ht="35.25" customHeight="1" x14ac:dyDescent="0.25">
      <c r="A40" s="159">
        <v>42</v>
      </c>
      <c r="B40" s="160"/>
      <c r="C40" s="161"/>
      <c r="D40" s="26" t="s">
        <v>33</v>
      </c>
      <c r="E40" s="83">
        <v>0</v>
      </c>
      <c r="F40" s="84">
        <v>0</v>
      </c>
      <c r="G40" s="130">
        <v>300</v>
      </c>
      <c r="H40" s="130">
        <v>500</v>
      </c>
    </row>
    <row r="41" spans="1:8" ht="30" customHeight="1" x14ac:dyDescent="0.25">
      <c r="A41" s="162" t="s">
        <v>118</v>
      </c>
      <c r="B41" s="163"/>
      <c r="C41" s="164"/>
      <c r="D41" s="111" t="s">
        <v>119</v>
      </c>
      <c r="E41" s="104">
        <v>0</v>
      </c>
      <c r="F41" s="102">
        <v>0</v>
      </c>
      <c r="G41" s="129">
        <v>995421.06</v>
      </c>
      <c r="H41" s="129">
        <v>995421.06</v>
      </c>
    </row>
    <row r="42" spans="1:8" ht="25.5" x14ac:dyDescent="0.25">
      <c r="A42" s="165">
        <v>4</v>
      </c>
      <c r="B42" s="166"/>
      <c r="C42" s="167"/>
      <c r="D42" s="110" t="s">
        <v>11</v>
      </c>
      <c r="E42" s="104">
        <v>0</v>
      </c>
      <c r="F42" s="102">
        <v>0</v>
      </c>
      <c r="G42" s="130">
        <v>995421.06</v>
      </c>
      <c r="H42" s="130">
        <v>995421.06</v>
      </c>
    </row>
    <row r="43" spans="1:8" ht="25.5" x14ac:dyDescent="0.25">
      <c r="A43" s="165">
        <v>45</v>
      </c>
      <c r="B43" s="166"/>
      <c r="C43" s="167"/>
      <c r="D43" s="110" t="s">
        <v>120</v>
      </c>
      <c r="E43" s="83">
        <v>0</v>
      </c>
      <c r="F43" s="84">
        <v>0</v>
      </c>
      <c r="G43" s="130">
        <v>995421.06</v>
      </c>
      <c r="H43" s="130">
        <v>995421.06</v>
      </c>
    </row>
    <row r="44" spans="1:8" x14ac:dyDescent="0.25">
      <c r="A44" s="125"/>
      <c r="B44" s="126"/>
      <c r="C44" s="126"/>
      <c r="D44" s="125"/>
      <c r="E44" s="127"/>
      <c r="F44" s="127"/>
      <c r="G44" s="128"/>
      <c r="H44" s="128"/>
    </row>
    <row r="46" spans="1:8" x14ac:dyDescent="0.25">
      <c r="A46" s="109" t="s">
        <v>137</v>
      </c>
      <c r="B46" s="109"/>
      <c r="C46" s="109"/>
      <c r="D46" s="109"/>
      <c r="E46" s="109" t="s">
        <v>112</v>
      </c>
      <c r="F46" s="109"/>
      <c r="G46" s="109" t="s">
        <v>113</v>
      </c>
      <c r="H46" s="109"/>
    </row>
    <row r="47" spans="1:8" x14ac:dyDescent="0.25">
      <c r="A47" s="109" t="s">
        <v>129</v>
      </c>
      <c r="B47" s="109"/>
      <c r="C47" s="109"/>
      <c r="D47" s="109"/>
      <c r="E47" s="109"/>
      <c r="F47" s="109"/>
      <c r="G47" s="109"/>
      <c r="H47" s="109"/>
    </row>
    <row r="48" spans="1:8" x14ac:dyDescent="0.25">
      <c r="A48" s="109" t="s">
        <v>138</v>
      </c>
      <c r="B48" s="109"/>
      <c r="C48" s="109"/>
      <c r="D48" s="109"/>
      <c r="E48" s="109"/>
      <c r="F48" s="109"/>
      <c r="G48" s="109"/>
      <c r="H48" s="109"/>
    </row>
    <row r="52" spans="5:9" x14ac:dyDescent="0.25">
      <c r="E52" s="99"/>
      <c r="F52" s="171"/>
      <c r="G52" s="171"/>
      <c r="H52" s="171"/>
    </row>
    <row r="60" spans="5:9" x14ac:dyDescent="0.25">
      <c r="I60" s="99"/>
    </row>
  </sheetData>
  <mergeCells count="23">
    <mergeCell ref="F52:H52"/>
    <mergeCell ref="A36:C36"/>
    <mergeCell ref="A37:C37"/>
    <mergeCell ref="A41:C41"/>
    <mergeCell ref="A42:C42"/>
    <mergeCell ref="A43:C43"/>
    <mergeCell ref="A39:C39"/>
    <mergeCell ref="A40:C40"/>
    <mergeCell ref="A38:C38"/>
    <mergeCell ref="A6:C6"/>
    <mergeCell ref="A7:C7"/>
    <mergeCell ref="A1:H1"/>
    <mergeCell ref="A3:H3"/>
    <mergeCell ref="A5:C5"/>
    <mergeCell ref="A26:C26"/>
    <mergeCell ref="A32:C32"/>
    <mergeCell ref="A33:C33"/>
    <mergeCell ref="A29:C29"/>
    <mergeCell ref="A8:C8"/>
    <mergeCell ref="A9:C9"/>
    <mergeCell ref="A20:C20"/>
    <mergeCell ref="A21:C21"/>
    <mergeCell ref="A25:C25"/>
  </mergeCells>
  <pageMargins left="0.7" right="0.7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zbornica</cp:lastModifiedBy>
  <cp:lastPrinted>2024-10-14T07:52:02Z</cp:lastPrinted>
  <dcterms:created xsi:type="dcterms:W3CDTF">2022-08-12T12:51:27Z</dcterms:created>
  <dcterms:modified xsi:type="dcterms:W3CDTF">2024-10-23T13:31:43Z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