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bornica\Desktop\pid\"/>
    </mc:Choice>
  </mc:AlternateContent>
  <bookViews>
    <workbookView xWindow="0" yWindow="0" windowWidth="28800" windowHeight="12300" activeTab="4"/>
  </bookViews>
  <sheets>
    <sheet name="I. OPĆI DIO" sheetId="1" r:id="rId1"/>
    <sheet name="II. POSEBNI DIO" sheetId="2" r:id="rId2"/>
    <sheet name="Rashodi i prihodi prema izvoru" sheetId="4" r:id="rId3"/>
    <sheet name="Račun fin prema izvorima f" sheetId="5" r:id="rId4"/>
    <sheet name="SAŽETAK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5" i="3"/>
  <c r="K14" i="3"/>
  <c r="K11" i="3"/>
  <c r="G14" i="5"/>
  <c r="H17" i="5"/>
  <c r="H16" i="5"/>
  <c r="H15" i="5"/>
  <c r="H8" i="5"/>
  <c r="H9" i="5"/>
  <c r="H10" i="5"/>
  <c r="H11" i="5"/>
  <c r="H12" i="5"/>
  <c r="H13" i="5"/>
  <c r="H14" i="5"/>
  <c r="H7" i="5"/>
  <c r="H30" i="5"/>
  <c r="H29" i="5"/>
  <c r="H28" i="5"/>
  <c r="H21" i="5"/>
  <c r="H22" i="5"/>
  <c r="H23" i="5"/>
  <c r="H24" i="5"/>
  <c r="H25" i="5"/>
  <c r="H26" i="5"/>
  <c r="H27" i="5"/>
  <c r="H20" i="5"/>
  <c r="G28" i="5"/>
  <c r="G29" i="5"/>
  <c r="G21" i="5"/>
  <c r="G22" i="5"/>
  <c r="G23" i="5"/>
  <c r="G26" i="5"/>
  <c r="G27" i="5"/>
  <c r="G20" i="5"/>
  <c r="H28" i="4"/>
  <c r="H22" i="4"/>
  <c r="H23" i="4"/>
  <c r="H24" i="4"/>
  <c r="H25" i="4"/>
  <c r="H26" i="4"/>
  <c r="H27" i="4"/>
  <c r="H21" i="4"/>
  <c r="G22" i="4"/>
  <c r="G23" i="4"/>
  <c r="G26" i="4"/>
  <c r="G27" i="4"/>
  <c r="G28" i="4"/>
  <c r="G29" i="4"/>
  <c r="G21" i="4"/>
  <c r="H16" i="4"/>
  <c r="H15" i="4"/>
  <c r="H8" i="4"/>
  <c r="H9" i="4"/>
  <c r="H10" i="4"/>
  <c r="H11" i="4"/>
  <c r="H12" i="4"/>
  <c r="H13" i="4"/>
  <c r="H14" i="4"/>
  <c r="H7" i="4"/>
  <c r="G15" i="4"/>
  <c r="G16" i="4"/>
  <c r="G8" i="4"/>
  <c r="G9" i="4"/>
  <c r="G10" i="4"/>
  <c r="G13" i="4"/>
  <c r="G14" i="4"/>
  <c r="G7" i="4"/>
  <c r="L31" i="1"/>
  <c r="L30" i="1"/>
  <c r="L29" i="1"/>
  <c r="L26" i="1"/>
  <c r="L25" i="1"/>
  <c r="L24" i="1"/>
  <c r="K25" i="1"/>
  <c r="K26" i="1"/>
  <c r="K28" i="1"/>
  <c r="K29" i="1"/>
  <c r="K30" i="1"/>
  <c r="K31" i="1"/>
  <c r="K24" i="1"/>
  <c r="L12" i="1"/>
  <c r="L13" i="1"/>
  <c r="L14" i="1"/>
  <c r="L15" i="1"/>
  <c r="L11" i="1"/>
  <c r="K11" i="1"/>
  <c r="K13" i="1"/>
  <c r="K14" i="1"/>
  <c r="K15" i="1"/>
  <c r="K17" i="1"/>
  <c r="J62" i="2" l="1"/>
  <c r="J63" i="2"/>
  <c r="J64" i="2"/>
  <c r="J65" i="2"/>
  <c r="J66" i="2"/>
  <c r="J67" i="2"/>
  <c r="J68" i="2"/>
  <c r="J69" i="2"/>
  <c r="J61" i="2"/>
  <c r="J59" i="2"/>
  <c r="J60" i="2"/>
  <c r="J58" i="2"/>
  <c r="J55" i="2"/>
  <c r="J56" i="2"/>
  <c r="J57" i="2"/>
  <c r="J54" i="2"/>
  <c r="J53" i="2"/>
  <c r="J9" i="2"/>
  <c r="J10" i="2"/>
  <c r="J11" i="2"/>
  <c r="J12" i="2"/>
  <c r="J14" i="2"/>
  <c r="J15" i="2"/>
  <c r="J18" i="2"/>
  <c r="J19" i="2"/>
  <c r="J20" i="2"/>
  <c r="J23" i="2"/>
  <c r="J24" i="2"/>
  <c r="J25" i="2"/>
  <c r="J26" i="2"/>
  <c r="J27" i="2"/>
  <c r="J28" i="2"/>
  <c r="J30" i="2"/>
  <c r="J33" i="2"/>
  <c r="J34" i="2"/>
  <c r="J36" i="2"/>
  <c r="J37" i="2"/>
  <c r="J38" i="2"/>
  <c r="J41" i="2"/>
  <c r="J42" i="2"/>
  <c r="J43" i="2"/>
  <c r="J45" i="2"/>
  <c r="J46" i="2"/>
  <c r="J49" i="2"/>
  <c r="J50" i="2"/>
  <c r="J51" i="2"/>
  <c r="J52" i="2"/>
  <c r="J8" i="2"/>
  <c r="I61" i="2"/>
  <c r="I62" i="2"/>
  <c r="I63" i="2"/>
  <c r="I64" i="2"/>
  <c r="I13" i="2"/>
  <c r="I14" i="2"/>
  <c r="I15" i="2"/>
  <c r="I18" i="2"/>
  <c r="I20" i="2"/>
  <c r="I23" i="2"/>
  <c r="I24" i="2"/>
  <c r="I25" i="2"/>
  <c r="I28" i="2"/>
  <c r="I30" i="2"/>
  <c r="I35" i="2"/>
  <c r="I36" i="2"/>
  <c r="I37" i="2"/>
  <c r="I38" i="2"/>
  <c r="I40" i="2"/>
  <c r="I41" i="2"/>
  <c r="I42" i="2"/>
  <c r="I43" i="2"/>
  <c r="I45" i="2"/>
  <c r="I46" i="2"/>
  <c r="I48" i="2"/>
  <c r="I8" i="2"/>
  <c r="I9" i="2"/>
  <c r="I10" i="2"/>
  <c r="I11" i="2"/>
  <c r="I12" i="2"/>
  <c r="J47" i="2"/>
  <c r="J44" i="2"/>
  <c r="J39" i="2"/>
  <c r="I16" i="2"/>
  <c r="J32" i="2"/>
  <c r="J31" i="2"/>
  <c r="H17" i="2"/>
  <c r="I17" i="2" s="1"/>
  <c r="H22" i="2"/>
  <c r="F22" i="2"/>
  <c r="F17" i="2"/>
  <c r="I47" i="2" l="1"/>
  <c r="I32" i="2"/>
  <c r="J17" i="2"/>
  <c r="J22" i="2"/>
  <c r="I31" i="2"/>
  <c r="I44" i="2"/>
  <c r="I39" i="2"/>
  <c r="I22" i="2"/>
  <c r="J16" i="2"/>
  <c r="G22" i="1"/>
  <c r="G16" i="5"/>
  <c r="G15" i="5"/>
  <c r="G13" i="5"/>
  <c r="G10" i="5"/>
  <c r="G9" i="5"/>
  <c r="G8" i="5"/>
  <c r="G7" i="5"/>
  <c r="H29" i="4" l="1"/>
  <c r="L15" i="3" l="1"/>
  <c r="L14" i="3"/>
  <c r="J13" i="3"/>
  <c r="I13" i="3"/>
  <c r="G13" i="3"/>
  <c r="L11" i="3"/>
</calcChain>
</file>

<file path=xl/sharedStrings.xml><?xml version="1.0" encoding="utf-8"?>
<sst xmlns="http://schemas.openxmlformats.org/spreadsheetml/2006/main" count="280" uniqueCount="145">
  <si>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</si>
  <si>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</si>
  <si>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</si>
  <si>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</si>
  <si>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 xml:space="preserve">OSTVARENJE/IZVRŠENJE 
1.-6.2022. </t>
  </si>
  <si>
    <t>IZVORNI PLAN ILI REBALANS 2023.*</t>
  </si>
  <si>
    <t>TEKUĆI PLAN 2023.*</t>
  </si>
  <si>
    <t>INDEKS</t>
  </si>
  <si>
    <t>INDEKS**</t>
  </si>
  <si>
    <t>6=5/2*100</t>
  </si>
  <si>
    <t>7=5/4*100</t>
  </si>
  <si>
    <t>UKUPNI PRIHODI</t>
  </si>
  <si>
    <t>Prihodi poslovanja</t>
  </si>
  <si>
    <t>Pomoći proračunskim korisnicima iz proračuna koji im nije nadležan</t>
  </si>
  <si>
    <t>Prihodi od nefinancijske imovine</t>
  </si>
  <si>
    <t>Prihodi od upravnih i administrativnih pristojbi, pristojbi po posebnim propisima i naknada</t>
  </si>
  <si>
    <t xml:space="preserve"> Prihodi od prodaje proizvoda i robe te pruženih usluga i prihodi od donacija</t>
  </si>
  <si>
    <t>Prihodi iz nadležnog proračuna za financiranje redovne djelatnosti proračunskih korisnika</t>
  </si>
  <si>
    <t>Ostali prihodi</t>
  </si>
  <si>
    <t>UKUPNI RASHODI</t>
  </si>
  <si>
    <t>Rashodi poslovanja</t>
  </si>
  <si>
    <t>Rashodi za zaposlene</t>
  </si>
  <si>
    <t>Materijalni rashodi</t>
  </si>
  <si>
    <t>usluge tek.i inv.održavanja</t>
  </si>
  <si>
    <t>Financijski rashodi</t>
  </si>
  <si>
    <t>financijske usluge</t>
  </si>
  <si>
    <t>zatezne kamate</t>
  </si>
  <si>
    <t>ostale naknade građanima i kućanstvima</t>
  </si>
  <si>
    <t>Rashodi za nabavu nefinancijske imovine</t>
  </si>
  <si>
    <t>Rashodi za nabavu proizvedene dugotrajne imovine</t>
  </si>
  <si>
    <t xml:space="preserve">uredska oprema i namještaj </t>
  </si>
  <si>
    <t>komunikacijska oprema</t>
  </si>
  <si>
    <t>oprema za održavanje i zaštitu</t>
  </si>
  <si>
    <t>sportska i glazbena oprema</t>
  </si>
  <si>
    <t>knjige</t>
  </si>
  <si>
    <t>Rashodi za dodatna ulaganja na nefinancijskoj imovini</t>
  </si>
  <si>
    <t>Dodatna ulaganja na građevinskim objektima</t>
  </si>
  <si>
    <t xml:space="preserve"> </t>
  </si>
  <si>
    <t>Predsjednica DO: Snježana Belačić</t>
  </si>
  <si>
    <t>Ravnatelj: Almir Alimanović, prof.</t>
  </si>
  <si>
    <t>4.2.</t>
  </si>
  <si>
    <t>7.4.</t>
  </si>
  <si>
    <t>II. POSEBNI DIO</t>
  </si>
  <si>
    <t>IZVJEŠTAJ PO PROGRAMSKOJ KLASIFIKACIJI</t>
  </si>
  <si>
    <t>UČENIČKI DOM IVANIĆ GRAD</t>
  </si>
  <si>
    <t>Glava 004008</t>
  </si>
  <si>
    <t>OSNOVNE I SREDNJE ŠKOLE IZVAN ŽUPANIJSKOG PRORAČUNA</t>
  </si>
  <si>
    <t>Program P64 1001</t>
  </si>
  <si>
    <t>RASHODI POSLOVANJA</t>
  </si>
  <si>
    <t>Aktivnost/projekt A100001</t>
  </si>
  <si>
    <t>3.4.</t>
  </si>
  <si>
    <t>VLASTITI PRIHODI - SŠ</t>
  </si>
  <si>
    <t>Namirnice</t>
  </si>
  <si>
    <t xml:space="preserve">4.M. </t>
  </si>
  <si>
    <t>PRIHODI ZA POSEBNE NAMJENE-SŠ</t>
  </si>
  <si>
    <t>5.L.</t>
  </si>
  <si>
    <t>POMOĆI-SŠ</t>
  </si>
  <si>
    <t>Glava 004003</t>
  </si>
  <si>
    <t>SREDNJE ŠKOLSTVO</t>
  </si>
  <si>
    <t>Program P16 1001</t>
  </si>
  <si>
    <t>MINIMALNI STANDARDI U SREDNJEM ŠKOLSTVU I UČENIČKOM DOMU-MATERIJALNI I FINANCIJSKI RASHODI</t>
  </si>
  <si>
    <t>Aktivnost/projekt T100001</t>
  </si>
  <si>
    <t>SMJEŠTAJ U ČENIČKIM DOMOVIMA</t>
  </si>
  <si>
    <t>DECENTRALIZIRANA SREDSTV-SŠ</t>
  </si>
  <si>
    <t>Program P16 1003</t>
  </si>
  <si>
    <t>Aktivnost/projekt A100002</t>
  </si>
  <si>
    <t>TEKUĆE INVESTICIJSKO ODRŽAVANJE-minimalni standard</t>
  </si>
  <si>
    <t>Glava 004004</t>
  </si>
  <si>
    <t>ŠKOLSTVO-OSTALE IZVAN DECENTRALIZIRANE FUNKCIJE</t>
  </si>
  <si>
    <t>Program P17 1003</t>
  </si>
  <si>
    <t>POTREBE IZNAD MINIMALNOG STANDARDA</t>
  </si>
  <si>
    <t>TEKUĆE INVESTICIJSKO ODRŽAVANJE U ŠKOLSTVU</t>
  </si>
  <si>
    <t>1.1.</t>
  </si>
  <si>
    <t>OPĆI PRIHODI I PRIMICI</t>
  </si>
  <si>
    <t>Strojevi</t>
  </si>
  <si>
    <t>PRIHOD OD NEFINANCIJSKE IMOVINE</t>
  </si>
  <si>
    <t>Ostali rashodi</t>
  </si>
  <si>
    <t xml:space="preserve">IZVJEŠTAJ O IZVRŠENJU FINANCIJSKOG PLANA PRORAČUNSKOG KORISNIKA JEDINICE LOKALNE I PODRUČNE (REGIONALNE) SAMOUPRAVE ZA PRVO POLUGODIŠTE 2023. </t>
  </si>
  <si>
    <t>SAŽETAK  RAČUNA PRIHODA I RASHODA I  RAČUNA FINANCIRANJA</t>
  </si>
  <si>
    <t>SAŽETAK 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</si>
  <si>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</si>
  <si>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</si>
  <si>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</si>
  <si>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</si>
  <si>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</si>
  <si>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</si>
  <si>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</si>
  <si>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</si>
  <si>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</si>
  <si>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RAZLIKA PRIMITAKA I IZDATAKA</t>
  </si>
  <si>
    <t>PRENESENI VIŠAK/MANJAK IZ PRETHODNE GODINE</t>
  </si>
  <si>
    <t>PRIJENOS  VIŠKA/MANJKA U SLJEDEĆE RAZDOBLJE</t>
  </si>
  <si>
    <t xml:space="preserve">OSTVARENJE/IZVRŠENJE 
1.-6.2023. </t>
  </si>
  <si>
    <t xml:space="preserve">OSTVARENJE/IZVRŠENJE 
1.-12.2023. </t>
  </si>
  <si>
    <t>IZVJEŠTAJ O PRIHODIMA I RASHODIMA PREMA IZVORIMA FINANCIRANJA</t>
  </si>
  <si>
    <t xml:space="preserve">UKUPNO PRIHODI </t>
  </si>
  <si>
    <t>3.4. - VLASTITI PRIHODI</t>
  </si>
  <si>
    <t>3.4. - Vlastiti prihodi</t>
  </si>
  <si>
    <t>4.M. - PRIHODI ZA POSEBNE NAMJENE-SŠ</t>
  </si>
  <si>
    <t>4.M. - Prihodi za posebne namjene-sš</t>
  </si>
  <si>
    <t>7.4. - PRIHOD OD NEFIN. IMOVINE</t>
  </si>
  <si>
    <t>7.4. prihodi od nefinancijske imovine</t>
  </si>
  <si>
    <t>5.L. - POMOĆI-SŠ</t>
  </si>
  <si>
    <t>5.L. - Pomoći -sš</t>
  </si>
  <si>
    <t>4.2. - DECENTRALIZIRANA SREDSTVA</t>
  </si>
  <si>
    <t>4.2. - Decentralizirana sredstva</t>
  </si>
  <si>
    <t>…</t>
  </si>
  <si>
    <t>UKUPNO RASHODI</t>
  </si>
  <si>
    <t>IZVJEŠTAJ RAČUNA FINANCIRANJA PREMA IZVORIMA FINANCIRANJA</t>
  </si>
  <si>
    <t>UKUPNO PRIMICI</t>
  </si>
  <si>
    <t xml:space="preserve">UKUPNO IZDACI </t>
  </si>
  <si>
    <t>TEKUĆI PLAN 2024.*</t>
  </si>
  <si>
    <t xml:space="preserve"> REBALANS 2024.*</t>
  </si>
  <si>
    <t>Prihod za kapitalno ulaganje</t>
  </si>
  <si>
    <t>Program P17 1001</t>
  </si>
  <si>
    <t>TEKUĆI PROJEKT T100040</t>
  </si>
  <si>
    <t>STRUČNO USAVRŠAVANJE DJELATNIKA U ŠKOLSTVU</t>
  </si>
  <si>
    <t>Intelektualne i osobne usluge</t>
  </si>
  <si>
    <t>Program 1002</t>
  </si>
  <si>
    <t>KAPITALNO ULAGANJE</t>
  </si>
  <si>
    <t>OPREMA ŠKOLA</t>
  </si>
  <si>
    <t>Uređaji, strojevi i oprema za ostale namjene</t>
  </si>
  <si>
    <t>Tekući projekt T100016</t>
  </si>
  <si>
    <t>Tekući projekt T100001</t>
  </si>
  <si>
    <t>Knjige</t>
  </si>
  <si>
    <t>Ativnost A100001</t>
  </si>
  <si>
    <t>TEKUĆE I INVESTICIJSKO ODRŽAVANJE U ŠKOLSTVU</t>
  </si>
  <si>
    <t>KNJIGE ZA ŠKOLSKU KNJIŽNICU</t>
  </si>
  <si>
    <t>izvor 4.2.</t>
  </si>
  <si>
    <t>Decentralizirana sredstva</t>
  </si>
  <si>
    <t>Glava 003006</t>
  </si>
  <si>
    <t>PROJEKTI I PROGRAMI EU</t>
  </si>
  <si>
    <t>Program P52 1001</t>
  </si>
  <si>
    <t>Tekući projekt  T100011</t>
  </si>
  <si>
    <t>NOVA ŠKOLSKA SHEMA VOĆA I POVRĆA TE MLIJEKA I MLIJEČNIH PROIZVODA</t>
  </si>
  <si>
    <t>5.Đ.</t>
  </si>
  <si>
    <t>MINISTARSTVO POLJOPRIVREDE</t>
  </si>
  <si>
    <t>IZVRŠENJE 1.-12.2024.</t>
  </si>
  <si>
    <t>Naknade građanima i kućanstvima u novcu</t>
  </si>
  <si>
    <t>7=5/3*100</t>
  </si>
  <si>
    <t xml:space="preserve">OSTVARENJE/IZVRŠENJE 
1.-12.2024. </t>
  </si>
  <si>
    <t>REBALANS 2024.*</t>
  </si>
  <si>
    <t>KLASA: 400-02/25-01/1</t>
  </si>
  <si>
    <t>UR BROJ: 238-10-52-01-25-1</t>
  </si>
  <si>
    <t>U Ivanić Gradu, 24.03.2025.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</si>
</sst>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/>
    </xf>
    <xf numFmtId="0" fontId="9" fillId="3" borderId="4" xfId="0" applyNumberFormat="1" applyFont="1" applyFill="1" applyBorder="1" applyAlignment="1" applyProtection="1">
      <alignment vertical="center" wrapText="1"/>
    </xf>
    <xf numFmtId="0" fontId="8" fillId="3" borderId="4" xfId="0" quotePrefix="1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left" vertical="center" wrapText="1"/>
    </xf>
    <xf numFmtId="0" fontId="5" fillId="3" borderId="4" xfId="0" quotePrefix="1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 applyProtection="1">
      <alignment vertical="center" wrapText="1"/>
    </xf>
    <xf numFmtId="0" fontId="11" fillId="0" borderId="4" xfId="0" applyFont="1" applyBorder="1"/>
    <xf numFmtId="0" fontId="11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4" fontId="0" fillId="0" borderId="0" xfId="0" applyNumberFormat="1"/>
    <xf numFmtId="0" fontId="6" fillId="3" borderId="3" xfId="0" applyNumberFormat="1" applyFont="1" applyFill="1" applyBorder="1" applyAlignment="1" applyProtection="1">
      <alignment horizontal="left" vertical="center" wrapText="1"/>
    </xf>
    <xf numFmtId="2" fontId="6" fillId="3" borderId="3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left"/>
    </xf>
    <xf numFmtId="4" fontId="13" fillId="0" borderId="0" xfId="0" applyNumberFormat="1" applyFont="1" applyBorder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>
      <alignment horizontal="right"/>
    </xf>
    <xf numFmtId="4" fontId="15" fillId="3" borderId="4" xfId="0" applyNumberFormat="1" applyFont="1" applyFill="1" applyBorder="1" applyAlignment="1">
      <alignment horizontal="right"/>
    </xf>
    <xf numFmtId="4" fontId="18" fillId="0" borderId="4" xfId="0" applyNumberFormat="1" applyFont="1" applyBorder="1"/>
    <xf numFmtId="0" fontId="19" fillId="3" borderId="4" xfId="0" applyNumberFormat="1" applyFont="1" applyFill="1" applyBorder="1" applyAlignment="1" applyProtection="1">
      <alignment horizontal="left" vertical="center" wrapText="1"/>
    </xf>
    <xf numFmtId="0" fontId="19" fillId="3" borderId="4" xfId="0" quotePrefix="1" applyFont="1" applyFill="1" applyBorder="1" applyAlignment="1">
      <alignment horizontal="left" vertical="center"/>
    </xf>
    <xf numFmtId="4" fontId="20" fillId="0" borderId="4" xfId="0" applyNumberFormat="1" applyFont="1" applyBorder="1"/>
    <xf numFmtId="0" fontId="17" fillId="3" borderId="4" xfId="0" quotePrefix="1" applyFont="1" applyFill="1" applyBorder="1" applyAlignment="1">
      <alignment horizontal="left" vertical="center"/>
    </xf>
    <xf numFmtId="0" fontId="21" fillId="3" borderId="4" xfId="0" quotePrefix="1" applyFont="1" applyFill="1" applyBorder="1" applyAlignment="1">
      <alignment horizontal="left" vertical="center"/>
    </xf>
    <xf numFmtId="0" fontId="21" fillId="3" borderId="4" xfId="0" applyNumberFormat="1" applyFont="1" applyFill="1" applyBorder="1" applyAlignment="1" applyProtection="1">
      <alignment vertical="center" wrapText="1"/>
    </xf>
    <xf numFmtId="0" fontId="22" fillId="3" borderId="4" xfId="0" applyNumberFormat="1" applyFont="1" applyFill="1" applyBorder="1" applyAlignment="1" applyProtection="1">
      <alignment vertical="center" wrapText="1"/>
    </xf>
    <xf numFmtId="0" fontId="0" fillId="0" borderId="0" xfId="0" applyNumberFormat="1" applyFont="1"/>
    <xf numFmtId="0" fontId="17" fillId="3" borderId="4" xfId="0" quotePrefix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4" xfId="0" applyNumberFormat="1" applyFont="1" applyFill="1" applyBorder="1" applyAlignment="1" applyProtection="1">
      <alignment horizontal="left" vertical="center"/>
    </xf>
    <xf numFmtId="0" fontId="17" fillId="3" borderId="4" xfId="0" applyNumberFormat="1" applyFont="1" applyFill="1" applyBorder="1" applyAlignment="1" applyProtection="1">
      <alignment vertical="center" wrapText="1"/>
    </xf>
    <xf numFmtId="0" fontId="18" fillId="0" borderId="4" xfId="0" applyFont="1" applyBorder="1" applyAlignment="1">
      <alignment wrapText="1"/>
    </xf>
    <xf numFmtId="0" fontId="19" fillId="3" borderId="0" xfId="0" applyNumberFormat="1" applyFont="1" applyFill="1" applyBorder="1" applyAlignment="1" applyProtection="1">
      <alignment horizontal="left" vertical="center" wrapText="1"/>
    </xf>
    <xf numFmtId="0" fontId="19" fillId="3" borderId="0" xfId="0" quotePrefix="1" applyFont="1" applyFill="1" applyBorder="1" applyAlignment="1">
      <alignment horizontal="left" vertical="center"/>
    </xf>
    <xf numFmtId="0" fontId="21" fillId="3" borderId="0" xfId="0" applyNumberFormat="1" applyFont="1" applyFill="1" applyBorder="1" applyAlignment="1" applyProtection="1">
      <alignment vertical="center" wrapText="1"/>
    </xf>
    <xf numFmtId="0" fontId="16" fillId="3" borderId="0" xfId="0" applyNumberFormat="1" applyFont="1" applyFill="1" applyBorder="1" applyAlignment="1">
      <alignment horizontal="right"/>
    </xf>
    <xf numFmtId="0" fontId="16" fillId="3" borderId="0" xfId="0" applyNumberFormat="1" applyFont="1" applyFill="1" applyBorder="1" applyAlignment="1" applyProtection="1">
      <alignment horizontal="right" wrapText="1"/>
    </xf>
    <xf numFmtId="0" fontId="0" fillId="0" borderId="0" xfId="0" applyNumberFormat="1" applyFont="1" applyBorder="1"/>
    <xf numFmtId="0" fontId="0" fillId="0" borderId="0" xfId="0" applyFont="1" applyBorder="1"/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wrapText="1"/>
    </xf>
    <xf numFmtId="4" fontId="12" fillId="0" borderId="3" xfId="0" applyNumberFormat="1" applyFont="1" applyBorder="1" applyAlignment="1">
      <alignment horizontal="left"/>
    </xf>
    <xf numFmtId="4" fontId="12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5" fillId="0" borderId="0" xfId="0" quotePrefix="1" applyFont="1" applyAlignment="1">
      <alignment horizontal="left" wrapText="1"/>
    </xf>
    <xf numFmtId="0" fontId="0" fillId="0" borderId="0" xfId="0" applyAlignment="1">
      <alignment vertical="center"/>
    </xf>
    <xf numFmtId="0" fontId="27" fillId="2" borderId="2" xfId="0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24" fillId="0" borderId="4" xfId="0" quotePrefix="1" applyFont="1" applyBorder="1" applyAlignment="1">
      <alignment horizontal="center" vertical="center" wrapText="1"/>
    </xf>
    <xf numFmtId="0" fontId="25" fillId="0" borderId="4" xfId="0" quotePrefix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4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29" fillId="0" borderId="5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right"/>
    </xf>
    <xf numFmtId="2" fontId="6" fillId="3" borderId="4" xfId="0" applyNumberFormat="1" applyFont="1" applyFill="1" applyBorder="1" applyAlignment="1">
      <alignment horizontal="right" wrapText="1"/>
    </xf>
    <xf numFmtId="2" fontId="7" fillId="0" borderId="4" xfId="0" applyNumberFormat="1" applyFont="1" applyBorder="1"/>
    <xf numFmtId="2" fontId="2" fillId="3" borderId="4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1"/>
    </xf>
    <xf numFmtId="0" fontId="24" fillId="2" borderId="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0" fillId="0" borderId="4" xfId="0" applyBorder="1"/>
    <xf numFmtId="0" fontId="27" fillId="3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 indent="1"/>
    </xf>
    <xf numFmtId="0" fontId="33" fillId="3" borderId="4" xfId="0" applyNumberFormat="1" applyFont="1" applyFill="1" applyBorder="1" applyAlignment="1">
      <alignment horizontal="right"/>
    </xf>
    <xf numFmtId="0" fontId="31" fillId="0" borderId="4" xfId="0" applyNumberFormat="1" applyFont="1" applyBorder="1"/>
    <xf numFmtId="0" fontId="31" fillId="0" borderId="1" xfId="0" applyNumberFormat="1" applyFont="1" applyBorder="1"/>
    <xf numFmtId="0" fontId="31" fillId="0" borderId="4" xfId="0" applyFont="1" applyBorder="1"/>
    <xf numFmtId="4" fontId="32" fillId="0" borderId="4" xfId="0" applyNumberFormat="1" applyFont="1" applyBorder="1"/>
    <xf numFmtId="2" fontId="31" fillId="0" borderId="4" xfId="0" applyNumberFormat="1" applyFont="1" applyBorder="1"/>
    <xf numFmtId="4" fontId="33" fillId="0" borderId="4" xfId="0" applyNumberFormat="1" applyFont="1" applyBorder="1"/>
    <xf numFmtId="0" fontId="31" fillId="0" borderId="0" xfId="0" applyNumberFormat="1" applyFont="1"/>
    <xf numFmtId="4" fontId="33" fillId="0" borderId="0" xfId="0" applyNumberFormat="1" applyFont="1" applyBorder="1"/>
    <xf numFmtId="0" fontId="31" fillId="0" borderId="0" xfId="0" applyNumberFormat="1" applyFont="1" applyBorder="1"/>
    <xf numFmtId="0" fontId="31" fillId="0" borderId="0" xfId="0" applyFont="1" applyBorder="1"/>
    <xf numFmtId="0" fontId="32" fillId="0" borderId="0" xfId="0" applyNumberFormat="1" applyFont="1" applyFill="1" applyBorder="1" applyAlignment="1" applyProtection="1">
      <alignment horizontal="center" vertical="center" wrapText="1"/>
    </xf>
    <xf numFmtId="4" fontId="33" fillId="0" borderId="5" xfId="0" applyNumberFormat="1" applyFont="1" applyBorder="1"/>
    <xf numFmtId="0" fontId="33" fillId="0" borderId="5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 applyProtection="1">
      <alignment vertical="center" wrapText="1"/>
    </xf>
    <xf numFmtId="0" fontId="31" fillId="0" borderId="2" xfId="0" applyNumberFormat="1" applyFont="1" applyBorder="1"/>
    <xf numFmtId="2" fontId="31" fillId="0" borderId="2" xfId="0" applyNumberFormat="1" applyFont="1" applyBorder="1"/>
    <xf numFmtId="0" fontId="33" fillId="3" borderId="4" xfId="0" applyNumberFormat="1" applyFont="1" applyFill="1" applyBorder="1" applyAlignment="1" applyProtection="1">
      <alignment horizontal="right" wrapText="1"/>
    </xf>
    <xf numFmtId="4" fontId="17" fillId="0" borderId="4" xfId="0" applyNumberFormat="1" applyFont="1" applyBorder="1"/>
    <xf numFmtId="4" fontId="19" fillId="0" borderId="4" xfId="0" applyNumberFormat="1" applyFont="1" applyBorder="1"/>
    <xf numFmtId="4" fontId="17" fillId="3" borderId="4" xfId="0" applyNumberFormat="1" applyFont="1" applyFill="1" applyBorder="1"/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17" fillId="3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left" vertical="center"/>
    </xf>
    <xf numFmtId="4" fontId="8" fillId="0" borderId="4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left"/>
    </xf>
    <xf numFmtId="4" fontId="8" fillId="3" borderId="4" xfId="0" applyNumberFormat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left" vertical="center"/>
    </xf>
    <xf numFmtId="4" fontId="5" fillId="0" borderId="4" xfId="0" applyNumberFormat="1" applyFont="1" applyBorder="1" applyAlignment="1">
      <alignment horizontal="left"/>
    </xf>
    <xf numFmtId="0" fontId="6" fillId="3" borderId="1" xfId="0" applyNumberFormat="1" applyFont="1" applyFill="1" applyBorder="1" applyAlignment="1" applyProtection="1">
      <alignment horizontal="left" vertical="center"/>
    </xf>
    <xf numFmtId="4" fontId="13" fillId="3" borderId="3" xfId="0" applyNumberFormat="1" applyFont="1" applyFill="1" applyBorder="1" applyAlignment="1">
      <alignment horizontal="left" vertical="center"/>
    </xf>
    <xf numFmtId="4" fontId="12" fillId="3" borderId="3" xfId="0" applyNumberFormat="1" applyFont="1" applyFill="1" applyBorder="1" applyAlignment="1">
      <alignment horizontal="left" vertical="center"/>
    </xf>
    <xf numFmtId="0" fontId="18" fillId="2" borderId="4" xfId="0" applyNumberFormat="1" applyFont="1" applyFill="1" applyBorder="1" applyAlignment="1" applyProtection="1">
      <alignment horizontal="center" vertical="center" wrapText="1"/>
    </xf>
    <xf numFmtId="4" fontId="13" fillId="3" borderId="4" xfId="0" applyNumberFormat="1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4" fontId="12" fillId="3" borderId="4" xfId="0" applyNumberFormat="1" applyFont="1" applyFill="1" applyBorder="1" applyAlignment="1">
      <alignment horizontal="left" vertical="center"/>
    </xf>
    <xf numFmtId="2" fontId="13" fillId="3" borderId="4" xfId="0" applyNumberFormat="1" applyFont="1" applyFill="1" applyBorder="1" applyAlignment="1">
      <alignment horizontal="left" vertical="center"/>
    </xf>
    <xf numFmtId="0" fontId="31" fillId="0" borderId="0" xfId="0" applyFont="1"/>
    <xf numFmtId="2" fontId="17" fillId="3" borderId="4" xfId="0" applyNumberFormat="1" applyFont="1" applyFill="1" applyBorder="1" applyAlignment="1">
      <alignment horizontal="right"/>
    </xf>
    <xf numFmtId="0" fontId="17" fillId="3" borderId="4" xfId="0" applyNumberFormat="1" applyFont="1" applyFill="1" applyBorder="1" applyAlignment="1">
      <alignment horizontal="right"/>
    </xf>
    <xf numFmtId="4" fontId="17" fillId="3" borderId="3" xfId="0" applyNumberFormat="1" applyFont="1" applyFill="1" applyBorder="1" applyAlignment="1">
      <alignment horizontal="right"/>
    </xf>
    <xf numFmtId="0" fontId="17" fillId="3" borderId="1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>
      <alignment horizontal="center" vertical="center"/>
    </xf>
    <xf numFmtId="2" fontId="37" fillId="0" borderId="1" xfId="0" applyNumberFormat="1" applyFont="1" applyBorder="1"/>
    <xf numFmtId="2" fontId="37" fillId="0" borderId="4" xfId="0" applyNumberFormat="1" applyFont="1" applyBorder="1"/>
    <xf numFmtId="0" fontId="17" fillId="2" borderId="2" xfId="0" applyNumberFormat="1" applyFont="1" applyFill="1" applyBorder="1" applyAlignment="1" applyProtection="1">
      <alignment horizontal="center" vertical="center" wrapText="1"/>
    </xf>
    <xf numFmtId="2" fontId="37" fillId="0" borderId="2" xfId="0" applyNumberFormat="1" applyFont="1" applyBorder="1"/>
    <xf numFmtId="4" fontId="34" fillId="3" borderId="4" xfId="0" applyNumberFormat="1" applyFont="1" applyFill="1" applyBorder="1" applyAlignment="1">
      <alignment horizontal="right"/>
    </xf>
    <xf numFmtId="2" fontId="38" fillId="0" borderId="4" xfId="0" applyNumberFormat="1" applyFont="1" applyBorder="1"/>
    <xf numFmtId="4" fontId="35" fillId="3" borderId="4" xfId="0" applyNumberFormat="1" applyFont="1" applyFill="1" applyBorder="1" applyAlignment="1">
      <alignment horizontal="right"/>
    </xf>
    <xf numFmtId="2" fontId="35" fillId="3" borderId="4" xfId="0" applyNumberFormat="1" applyFont="1" applyFill="1" applyBorder="1" applyAlignment="1">
      <alignment horizontal="right"/>
    </xf>
    <xf numFmtId="2" fontId="35" fillId="3" borderId="4" xfId="0" applyNumberFormat="1" applyFont="1" applyFill="1" applyBorder="1" applyAlignment="1">
      <alignment horizontal="right" wrapText="1"/>
    </xf>
    <xf numFmtId="2" fontId="34" fillId="3" borderId="4" xfId="0" applyNumberFormat="1" applyFont="1" applyFill="1" applyBorder="1" applyAlignment="1">
      <alignment horizontal="right"/>
    </xf>
    <xf numFmtId="2" fontId="8" fillId="3" borderId="4" xfId="0" applyNumberFormat="1" applyFont="1" applyFill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2" fontId="39" fillId="0" borderId="4" xfId="0" applyNumberFormat="1" applyFont="1" applyBorder="1"/>
    <xf numFmtId="2" fontId="40" fillId="0" borderId="4" xfId="0" applyNumberFormat="1" applyFont="1" applyBorder="1"/>
    <xf numFmtId="4" fontId="40" fillId="0" borderId="4" xfId="0" applyNumberFormat="1" applyFont="1" applyBorder="1"/>
    <xf numFmtId="2" fontId="41" fillId="3" borderId="4" xfId="0" applyNumberFormat="1" applyFont="1" applyFill="1" applyBorder="1" applyAlignment="1">
      <alignment horizontal="right"/>
    </xf>
    <xf numFmtId="4" fontId="41" fillId="3" borderId="4" xfId="0" applyNumberFormat="1" applyFont="1" applyFill="1" applyBorder="1" applyAlignment="1">
      <alignment horizontal="right"/>
    </xf>
    <xf numFmtId="4" fontId="42" fillId="3" borderId="4" xfId="0" applyNumberFormat="1" applyFont="1" applyFill="1" applyBorder="1" applyAlignment="1">
      <alignment horizontal="right"/>
    </xf>
    <xf numFmtId="2" fontId="26" fillId="3" borderId="4" xfId="0" applyNumberFormat="1" applyFont="1" applyFill="1" applyBorder="1" applyAlignment="1">
      <alignment horizontal="right"/>
    </xf>
    <xf numFmtId="2" fontId="27" fillId="3" borderId="4" xfId="0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30" fillId="3" borderId="6" xfId="0" applyFont="1" applyFill="1" applyBorder="1" applyAlignment="1">
      <alignment horizontal="left" vertical="center" wrapText="1" indent="1"/>
    </xf>
    <xf numFmtId="2" fontId="41" fillId="3" borderId="6" xfId="0" applyNumberFormat="1" applyFont="1" applyFill="1" applyBorder="1" applyAlignment="1">
      <alignment horizontal="right"/>
    </xf>
    <xf numFmtId="2" fontId="26" fillId="3" borderId="6" xfId="0" applyNumberFormat="1" applyFont="1" applyFill="1" applyBorder="1" applyAlignment="1">
      <alignment horizontal="right"/>
    </xf>
    <xf numFmtId="2" fontId="26" fillId="3" borderId="4" xfId="0" applyNumberFormat="1" applyFont="1" applyFill="1" applyBorder="1" applyAlignment="1">
      <alignment horizontal="right" wrapText="1"/>
    </xf>
    <xf numFmtId="4" fontId="27" fillId="3" borderId="4" xfId="0" applyNumberFormat="1" applyFont="1" applyFill="1" applyBorder="1" applyAlignment="1">
      <alignment horizontal="right"/>
    </xf>
    <xf numFmtId="2" fontId="27" fillId="3" borderId="6" xfId="0" applyNumberFormat="1" applyFont="1" applyFill="1" applyBorder="1" applyAlignment="1">
      <alignment horizontal="right"/>
    </xf>
    <xf numFmtId="0" fontId="37" fillId="0" borderId="0" xfId="0" applyFont="1"/>
    <xf numFmtId="0" fontId="43" fillId="0" borderId="4" xfId="0" applyFont="1" applyBorder="1"/>
    <xf numFmtId="2" fontId="43" fillId="0" borderId="4" xfId="0" applyNumberFormat="1" applyFont="1" applyBorder="1"/>
    <xf numFmtId="4" fontId="43" fillId="0" borderId="4" xfId="0" applyNumberFormat="1" applyFont="1" applyBorder="1"/>
    <xf numFmtId="2" fontId="43" fillId="0" borderId="6" xfId="0" applyNumberFormat="1" applyFont="1" applyBorder="1"/>
    <xf numFmtId="0" fontId="37" fillId="0" borderId="4" xfId="0" applyFont="1" applyBorder="1"/>
    <xf numFmtId="2" fontId="37" fillId="0" borderId="6" xfId="0" applyNumberFormat="1" applyFont="1" applyBorder="1"/>
    <xf numFmtId="2" fontId="41" fillId="2" borderId="4" xfId="0" applyNumberFormat="1" applyFont="1" applyFill="1" applyBorder="1" applyAlignment="1">
      <alignment horizontal="right"/>
    </xf>
    <xf numFmtId="2" fontId="26" fillId="0" borderId="4" xfId="0" applyNumberFormat="1" applyFont="1" applyBorder="1" applyAlignment="1">
      <alignment horizontal="right"/>
    </xf>
    <xf numFmtId="2" fontId="26" fillId="2" borderId="4" xfId="0" applyNumberFormat="1" applyFont="1" applyFill="1" applyBorder="1" applyAlignment="1">
      <alignment horizontal="right"/>
    </xf>
    <xf numFmtId="2" fontId="26" fillId="2" borderId="4" xfId="0" applyNumberFormat="1" applyFont="1" applyFill="1" applyBorder="1" applyAlignment="1">
      <alignment horizontal="right" wrapText="1"/>
    </xf>
    <xf numFmtId="0" fontId="37" fillId="0" borderId="0" xfId="0" applyFont="1" applyAlignment="1">
      <alignment vertical="center"/>
    </xf>
    <xf numFmtId="0" fontId="31" fillId="3" borderId="0" xfId="0" applyFont="1" applyFill="1"/>
    <xf numFmtId="0" fontId="31" fillId="3" borderId="0" xfId="0" applyFont="1" applyFill="1" applyAlignment="1">
      <alignment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2" borderId="1" xfId="0" quotePrefix="1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vertical="center" wrapText="1"/>
    </xf>
    <xf numFmtId="0" fontId="24" fillId="0" borderId="1" xfId="0" quotePrefix="1" applyFont="1" applyBorder="1" applyAlignment="1">
      <alignment horizontal="center" wrapText="1"/>
    </xf>
    <xf numFmtId="0" fontId="24" fillId="0" borderId="2" xfId="0" quotePrefix="1" applyFont="1" applyBorder="1" applyAlignment="1">
      <alignment horizontal="center" wrapText="1"/>
    </xf>
    <xf numFmtId="0" fontId="24" fillId="0" borderId="3" xfId="0" quotePrefix="1" applyFont="1" applyBorder="1" applyAlignment="1">
      <alignment horizontal="center" wrapText="1"/>
    </xf>
    <xf numFmtId="0" fontId="25" fillId="0" borderId="4" xfId="0" quotePrefix="1" applyFont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0" borderId="2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6" fillId="0" borderId="1" xfId="0" quotePrefix="1" applyFont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31" workbookViewId="0">
      <selection activeCell="E41" sqref="E41"/>
    </sheetView>
  </sheetViews>
  <sheetFormatPr defaultRowHeight="15" x14ac:dyDescent="0.25"/>
  <cols>
    <col min="1" max="1" width="0.7109375" customWidth="1"/>
    <col min="2" max="2" width="4.7109375" customWidth="1"/>
    <col min="3" max="3" width="4.28515625" customWidth="1"/>
    <col min="4" max="4" width="5.5703125" customWidth="1"/>
    <col min="5" max="5" width="12" customWidth="1"/>
    <col min="6" max="6" width="40.28515625" customWidth="1"/>
    <col min="7" max="7" width="15.28515625" customWidth="1"/>
    <col min="8" max="8" width="16.7109375" customWidth="1"/>
    <col min="9" max="9" width="15.140625" customWidth="1"/>
    <col min="10" max="10" width="13.7109375" customWidth="1"/>
    <col min="11" max="11" width="12.28515625" customWidth="1"/>
    <col min="12" max="12" width="13" customWidth="1"/>
    <col min="13" max="14" width="10.140625" bestFit="1" customWidth="1"/>
  </cols>
  <sheetData>
    <row r="1" spans="2:12" x14ac:dyDescent="0.25">
      <c r="B1" s="192" t="s">
        <v>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2:12" x14ac:dyDescent="0.25">
      <c r="B2" s="28"/>
      <c r="C2" s="28"/>
      <c r="D2" s="28"/>
      <c r="E2" s="28"/>
      <c r="F2" s="28"/>
      <c r="G2" s="28"/>
      <c r="H2" s="28"/>
      <c r="I2" s="28"/>
      <c r="J2" s="29"/>
      <c r="K2" s="29"/>
      <c r="L2" s="30"/>
    </row>
    <row r="3" spans="2:12" x14ac:dyDescent="0.25">
      <c r="B3" s="192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2:12" x14ac:dyDescent="0.25">
      <c r="B4" s="28"/>
      <c r="C4" s="28"/>
      <c r="D4" s="28"/>
      <c r="E4" s="28"/>
      <c r="F4" s="28"/>
      <c r="G4" s="28"/>
      <c r="H4" s="28"/>
      <c r="I4" s="28"/>
      <c r="J4" s="29"/>
      <c r="K4" s="29"/>
      <c r="L4" s="30"/>
    </row>
    <row r="5" spans="2:12" x14ac:dyDescent="0.25">
      <c r="B5" s="192" t="s">
        <v>2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2:12" x14ac:dyDescent="0.25">
      <c r="B6" s="28"/>
      <c r="C6" s="28"/>
      <c r="D6" s="28"/>
      <c r="E6" s="28"/>
      <c r="F6" s="28"/>
      <c r="G6" s="28"/>
      <c r="H6" s="28"/>
      <c r="I6" s="28"/>
      <c r="J6" s="29"/>
      <c r="K6" s="29"/>
      <c r="L6" s="30"/>
    </row>
    <row r="7" spans="2:12" ht="59.25" customHeight="1" x14ac:dyDescent="0.25">
      <c r="B7" s="189" t="s">
        <v>3</v>
      </c>
      <c r="C7" s="190"/>
      <c r="D7" s="190"/>
      <c r="E7" s="190"/>
      <c r="F7" s="191"/>
      <c r="G7" s="31" t="s">
        <v>93</v>
      </c>
      <c r="H7" s="116" t="s">
        <v>112</v>
      </c>
      <c r="I7" s="116" t="s">
        <v>111</v>
      </c>
      <c r="J7" s="116" t="s">
        <v>137</v>
      </c>
      <c r="K7" s="115" t="s">
        <v>7</v>
      </c>
      <c r="L7" s="116" t="s">
        <v>8</v>
      </c>
    </row>
    <row r="8" spans="2:12" x14ac:dyDescent="0.25">
      <c r="B8" s="189">
        <v>1</v>
      </c>
      <c r="C8" s="190"/>
      <c r="D8" s="190"/>
      <c r="E8" s="190"/>
      <c r="F8" s="191"/>
      <c r="G8" s="31">
        <v>2</v>
      </c>
      <c r="H8" s="116">
        <v>3</v>
      </c>
      <c r="I8" s="116">
        <v>4</v>
      </c>
      <c r="J8" s="116">
        <v>5</v>
      </c>
      <c r="K8" s="115" t="s">
        <v>9</v>
      </c>
      <c r="L8" s="116" t="s">
        <v>139</v>
      </c>
    </row>
    <row r="9" spans="2:12" ht="32.25" customHeight="1" x14ac:dyDescent="0.25">
      <c r="B9" s="32"/>
      <c r="C9" s="32"/>
      <c r="D9" s="32"/>
      <c r="E9" s="32"/>
      <c r="F9" s="32" t="s">
        <v>11</v>
      </c>
      <c r="G9" s="35">
        <v>773919.6</v>
      </c>
      <c r="H9" s="123">
        <v>1930974.51</v>
      </c>
      <c r="I9" s="112">
        <v>37540.82</v>
      </c>
      <c r="J9" s="112">
        <v>865396.76</v>
      </c>
      <c r="K9" s="146"/>
      <c r="L9" s="97"/>
    </row>
    <row r="10" spans="2:12" ht="26.25" customHeight="1" x14ac:dyDescent="0.25">
      <c r="B10" s="32">
        <v>6</v>
      </c>
      <c r="C10" s="32"/>
      <c r="D10" s="32"/>
      <c r="E10" s="32"/>
      <c r="F10" s="32" t="s">
        <v>12</v>
      </c>
      <c r="G10" s="35">
        <v>773919.6</v>
      </c>
      <c r="H10" s="123">
        <v>1930974.51</v>
      </c>
      <c r="I10" s="112">
        <v>37540.82</v>
      </c>
      <c r="J10" s="112">
        <v>865396.76</v>
      </c>
      <c r="K10" s="146"/>
      <c r="L10" s="147"/>
    </row>
    <row r="11" spans="2:12" ht="38.25" customHeight="1" x14ac:dyDescent="0.25">
      <c r="B11" s="32"/>
      <c r="C11" s="36">
        <v>63</v>
      </c>
      <c r="D11" s="36"/>
      <c r="E11" s="36"/>
      <c r="F11" s="36" t="s">
        <v>13</v>
      </c>
      <c r="G11" s="35">
        <v>493535.5</v>
      </c>
      <c r="H11" s="123">
        <v>704380.86</v>
      </c>
      <c r="I11" s="98"/>
      <c r="J11" s="112">
        <v>595021.07999999996</v>
      </c>
      <c r="K11" s="146">
        <f t="shared" ref="K11:K17" si="0">J11/G11*100</f>
        <v>120.56297469989494</v>
      </c>
      <c r="L11" s="147">
        <f>J11/H11*100</f>
        <v>84.474339634952599</v>
      </c>
    </row>
    <row r="12" spans="2:12" ht="45" customHeight="1" x14ac:dyDescent="0.25">
      <c r="B12" s="37"/>
      <c r="C12" s="37">
        <v>64</v>
      </c>
      <c r="D12" s="37"/>
      <c r="E12" s="37"/>
      <c r="F12" s="39" t="s">
        <v>14</v>
      </c>
      <c r="G12" s="35">
        <v>0</v>
      </c>
      <c r="H12" s="123">
        <v>1344.92</v>
      </c>
      <c r="I12" s="98"/>
      <c r="J12" s="112">
        <v>24.36</v>
      </c>
      <c r="K12" s="146">
        <v>0</v>
      </c>
      <c r="L12" s="147">
        <f t="shared" ref="L12:L15" si="1">J12/H12*100</f>
        <v>1.8112601493025606</v>
      </c>
    </row>
    <row r="13" spans="2:12" ht="47.25" customHeight="1" x14ac:dyDescent="0.25">
      <c r="B13" s="37"/>
      <c r="C13" s="37">
        <v>65</v>
      </c>
      <c r="D13" s="37"/>
      <c r="E13" s="37"/>
      <c r="F13" s="36" t="s">
        <v>15</v>
      </c>
      <c r="G13" s="112">
        <v>67865.3</v>
      </c>
      <c r="H13" s="123">
        <v>78587.67</v>
      </c>
      <c r="I13" s="100"/>
      <c r="J13" s="112">
        <v>80067.039999999994</v>
      </c>
      <c r="K13" s="146">
        <f t="shared" si="0"/>
        <v>117.97935027178836</v>
      </c>
      <c r="L13" s="147">
        <f t="shared" si="1"/>
        <v>101.88244542687166</v>
      </c>
    </row>
    <row r="14" spans="2:12" ht="48" customHeight="1" x14ac:dyDescent="0.25">
      <c r="B14" s="37"/>
      <c r="C14" s="37">
        <v>66</v>
      </c>
      <c r="D14" s="40"/>
      <c r="E14" s="40"/>
      <c r="F14" s="36" t="s">
        <v>16</v>
      </c>
      <c r="G14" s="35">
        <v>35758.03</v>
      </c>
      <c r="H14" s="123">
        <v>35000</v>
      </c>
      <c r="I14" s="98"/>
      <c r="J14" s="112">
        <v>37510.99</v>
      </c>
      <c r="K14" s="146">
        <f t="shared" si="0"/>
        <v>104.90228348709367</v>
      </c>
      <c r="L14" s="147">
        <f t="shared" si="1"/>
        <v>107.17425714285713</v>
      </c>
    </row>
    <row r="15" spans="2:12" ht="51" customHeight="1" x14ac:dyDescent="0.25">
      <c r="B15" s="37"/>
      <c r="C15" s="37">
        <v>67</v>
      </c>
      <c r="D15" s="40"/>
      <c r="E15" s="40"/>
      <c r="F15" s="41" t="s">
        <v>17</v>
      </c>
      <c r="G15" s="35">
        <v>176736.54</v>
      </c>
      <c r="H15" s="123">
        <v>116210</v>
      </c>
      <c r="I15" s="112">
        <v>37540.82</v>
      </c>
      <c r="J15" s="113">
        <v>152773.29</v>
      </c>
      <c r="K15" s="146">
        <f t="shared" si="0"/>
        <v>86.441258836457919</v>
      </c>
      <c r="L15" s="147">
        <f t="shared" si="1"/>
        <v>131.46311849238447</v>
      </c>
    </row>
    <row r="16" spans="2:12" ht="54.75" customHeight="1" x14ac:dyDescent="0.25">
      <c r="B16" s="37"/>
      <c r="C16" s="37">
        <v>67</v>
      </c>
      <c r="D16" s="40"/>
      <c r="E16" s="40"/>
      <c r="F16" s="41" t="s">
        <v>113</v>
      </c>
      <c r="G16" s="38"/>
      <c r="H16" s="123">
        <v>995421.06</v>
      </c>
      <c r="I16" s="113">
        <v>37378.69</v>
      </c>
      <c r="J16" s="113">
        <v>37378.69</v>
      </c>
      <c r="K16" s="146">
        <v>0</v>
      </c>
      <c r="L16" s="147">
        <f>J16/I16*100</f>
        <v>100</v>
      </c>
    </row>
    <row r="17" spans="2:13" x14ac:dyDescent="0.25">
      <c r="B17" s="37"/>
      <c r="C17" s="37">
        <v>68</v>
      </c>
      <c r="D17" s="40"/>
      <c r="E17" s="40"/>
      <c r="F17" s="42" t="s">
        <v>18</v>
      </c>
      <c r="G17" s="35">
        <v>24.23</v>
      </c>
      <c r="H17" s="123">
        <v>30</v>
      </c>
      <c r="I17" s="98"/>
      <c r="J17" s="112">
        <v>0</v>
      </c>
      <c r="K17" s="146">
        <f t="shared" si="0"/>
        <v>0</v>
      </c>
      <c r="L17" s="147">
        <v>0</v>
      </c>
      <c r="M17" s="15"/>
    </row>
    <row r="18" spans="2:13" x14ac:dyDescent="0.25">
      <c r="B18" s="30"/>
      <c r="C18" s="30"/>
      <c r="D18" s="30"/>
      <c r="E18" s="30"/>
      <c r="F18" s="30"/>
      <c r="G18" s="43"/>
      <c r="H18" s="101"/>
      <c r="I18" s="101"/>
      <c r="J18" s="102"/>
      <c r="K18" s="103"/>
      <c r="L18" s="104"/>
    </row>
    <row r="19" spans="2:13" x14ac:dyDescent="0.25">
      <c r="B19" s="28"/>
      <c r="C19" s="28"/>
      <c r="D19" s="28"/>
      <c r="E19" s="28"/>
      <c r="F19" s="28"/>
      <c r="G19" s="28"/>
      <c r="H19" s="105"/>
      <c r="I19" s="105"/>
      <c r="J19" s="106"/>
      <c r="K19" s="107"/>
      <c r="L19" s="108"/>
    </row>
    <row r="20" spans="2:13" ht="75.75" customHeight="1" x14ac:dyDescent="0.25">
      <c r="B20" s="189" t="s">
        <v>3</v>
      </c>
      <c r="C20" s="190"/>
      <c r="D20" s="190"/>
      <c r="E20" s="190"/>
      <c r="F20" s="191"/>
      <c r="G20" s="31" t="s">
        <v>93</v>
      </c>
      <c r="H20" s="116" t="s">
        <v>112</v>
      </c>
      <c r="I20" s="116" t="s">
        <v>111</v>
      </c>
      <c r="J20" s="116" t="s">
        <v>137</v>
      </c>
      <c r="K20" s="115" t="s">
        <v>7</v>
      </c>
      <c r="L20" s="116" t="s">
        <v>8</v>
      </c>
    </row>
    <row r="21" spans="2:13" x14ac:dyDescent="0.25">
      <c r="B21" s="189">
        <v>1</v>
      </c>
      <c r="C21" s="190"/>
      <c r="D21" s="190"/>
      <c r="E21" s="190"/>
      <c r="F21" s="191"/>
      <c r="G21" s="31">
        <v>2</v>
      </c>
      <c r="H21" s="116">
        <v>3</v>
      </c>
      <c r="I21" s="115">
        <v>4</v>
      </c>
      <c r="J21" s="145">
        <v>5</v>
      </c>
      <c r="K21" s="148" t="s">
        <v>9</v>
      </c>
      <c r="L21" s="116" t="s">
        <v>139</v>
      </c>
    </row>
    <row r="22" spans="2:13" ht="36" customHeight="1" x14ac:dyDescent="0.25">
      <c r="B22" s="32"/>
      <c r="C22" s="32"/>
      <c r="D22" s="32"/>
      <c r="E22" s="32"/>
      <c r="F22" s="32" t="s">
        <v>19</v>
      </c>
      <c r="G22" s="34">
        <f>G23+G29</f>
        <v>786967.83</v>
      </c>
      <c r="H22" s="143">
        <v>935553.45</v>
      </c>
      <c r="I22" s="144">
        <v>37540.82</v>
      </c>
      <c r="J22" s="113">
        <v>859189.34</v>
      </c>
      <c r="K22" s="109"/>
      <c r="L22" s="97"/>
    </row>
    <row r="23" spans="2:13" ht="28.5" customHeight="1" x14ac:dyDescent="0.25">
      <c r="B23" s="32">
        <v>3</v>
      </c>
      <c r="C23" s="32"/>
      <c r="D23" s="32"/>
      <c r="E23" s="32"/>
      <c r="F23" s="32" t="s">
        <v>20</v>
      </c>
      <c r="G23" s="112">
        <v>721482.5</v>
      </c>
      <c r="H23" s="123">
        <v>909328.99</v>
      </c>
      <c r="I23" s="112">
        <v>25778.38</v>
      </c>
      <c r="J23" s="112">
        <v>830122.71</v>
      </c>
      <c r="K23" s="110"/>
      <c r="L23" s="99"/>
    </row>
    <row r="24" spans="2:13" ht="33.75" customHeight="1" x14ac:dyDescent="0.25">
      <c r="B24" s="32"/>
      <c r="C24" s="36">
        <v>31</v>
      </c>
      <c r="D24" s="36"/>
      <c r="E24" s="36"/>
      <c r="F24" s="32" t="s">
        <v>21</v>
      </c>
      <c r="G24" s="112">
        <v>455587.33</v>
      </c>
      <c r="H24" s="123">
        <v>666865.69999999995</v>
      </c>
      <c r="I24" s="98"/>
      <c r="J24" s="112">
        <v>553093.02</v>
      </c>
      <c r="K24" s="149">
        <f>J24/G24*100</f>
        <v>121.40219527176053</v>
      </c>
      <c r="L24" s="147">
        <f>J24/H24*100</f>
        <v>82.939191504376382</v>
      </c>
    </row>
    <row r="25" spans="2:13" x14ac:dyDescent="0.25">
      <c r="B25" s="37"/>
      <c r="C25" s="37">
        <v>32</v>
      </c>
      <c r="D25" s="40"/>
      <c r="E25" s="40"/>
      <c r="F25" s="39" t="s">
        <v>22</v>
      </c>
      <c r="G25" s="114">
        <v>264247.34000000003</v>
      </c>
      <c r="H25" s="123">
        <v>240294.54</v>
      </c>
      <c r="I25" s="112">
        <v>25778.38</v>
      </c>
      <c r="J25" s="114">
        <v>273844.25</v>
      </c>
      <c r="K25" s="149">
        <f t="shared" ref="K25:K31" si="2">J25/G25*100</f>
        <v>103.63179057923533</v>
      </c>
      <c r="L25" s="147">
        <f>J25/(H25+I25)*100</f>
        <v>102.92075195025485</v>
      </c>
    </row>
    <row r="26" spans="2:13" ht="18" customHeight="1" x14ac:dyDescent="0.25">
      <c r="B26" s="37"/>
      <c r="C26" s="37">
        <v>34</v>
      </c>
      <c r="D26" s="40"/>
      <c r="E26" s="40"/>
      <c r="F26" s="44" t="s">
        <v>24</v>
      </c>
      <c r="G26" s="112">
        <v>1617.83</v>
      </c>
      <c r="H26" s="142">
        <v>2168.75</v>
      </c>
      <c r="I26" s="98"/>
      <c r="J26" s="112">
        <v>1158.9000000000001</v>
      </c>
      <c r="K26" s="149">
        <f t="shared" si="2"/>
        <v>71.632989869145717</v>
      </c>
      <c r="L26" s="147">
        <f t="shared" ref="L26" si="3">J26/H26*100</f>
        <v>53.436311239193088</v>
      </c>
    </row>
    <row r="27" spans="2:13" ht="32.25" customHeight="1" x14ac:dyDescent="0.25">
      <c r="B27" s="37"/>
      <c r="C27" s="37">
        <v>37</v>
      </c>
      <c r="D27" s="40"/>
      <c r="E27" s="40"/>
      <c r="F27" s="44" t="s">
        <v>27</v>
      </c>
      <c r="G27" s="112">
        <v>0</v>
      </c>
      <c r="H27" s="141">
        <v>0</v>
      </c>
      <c r="I27" s="112"/>
      <c r="J27" s="112">
        <v>2026.54</v>
      </c>
      <c r="K27" s="149">
        <v>0</v>
      </c>
      <c r="L27" s="147">
        <v>0</v>
      </c>
    </row>
    <row r="28" spans="2:13" ht="26.25" customHeight="1" x14ac:dyDescent="0.25">
      <c r="B28" s="37"/>
      <c r="C28" s="37">
        <v>38</v>
      </c>
      <c r="D28" s="40"/>
      <c r="E28" s="40"/>
      <c r="F28" s="44" t="s">
        <v>76</v>
      </c>
      <c r="G28" s="112">
        <v>30</v>
      </c>
      <c r="H28" s="141">
        <v>0</v>
      </c>
      <c r="I28" s="100"/>
      <c r="J28" s="112">
        <v>0</v>
      </c>
      <c r="K28" s="149">
        <f t="shared" si="2"/>
        <v>0</v>
      </c>
      <c r="L28" s="147">
        <v>0</v>
      </c>
    </row>
    <row r="29" spans="2:13" ht="32.25" customHeight="1" x14ac:dyDescent="0.25">
      <c r="B29" s="45">
        <v>4</v>
      </c>
      <c r="C29" s="46"/>
      <c r="D29" s="46"/>
      <c r="E29" s="46"/>
      <c r="F29" s="47" t="s">
        <v>28</v>
      </c>
      <c r="G29" s="112">
        <v>65485.33</v>
      </c>
      <c r="H29" s="123">
        <v>26224.46</v>
      </c>
      <c r="I29" s="112">
        <v>11762.44</v>
      </c>
      <c r="J29" s="112">
        <v>29066.63</v>
      </c>
      <c r="K29" s="149">
        <f t="shared" si="2"/>
        <v>44.386475566359671</v>
      </c>
      <c r="L29" s="147">
        <f>J29/(H29+I29)*100</f>
        <v>76.517509983704912</v>
      </c>
    </row>
    <row r="30" spans="2:13" ht="39" customHeight="1" x14ac:dyDescent="0.25">
      <c r="B30" s="36"/>
      <c r="C30" s="36">
        <v>42</v>
      </c>
      <c r="D30" s="36"/>
      <c r="E30" s="36"/>
      <c r="F30" s="47" t="s">
        <v>29</v>
      </c>
      <c r="G30" s="112">
        <v>31560.33</v>
      </c>
      <c r="H30" s="123">
        <v>26224.46</v>
      </c>
      <c r="I30" s="112">
        <v>11762.44</v>
      </c>
      <c r="J30" s="112">
        <v>29066.63</v>
      </c>
      <c r="K30" s="149">
        <f t="shared" si="2"/>
        <v>92.098625077747926</v>
      </c>
      <c r="L30" s="147">
        <f t="shared" ref="L30" si="4">J30/(H30+I30)*100</f>
        <v>76.517509983704912</v>
      </c>
    </row>
    <row r="31" spans="2:13" ht="33.75" customHeight="1" x14ac:dyDescent="0.25">
      <c r="B31" s="36"/>
      <c r="C31" s="36">
        <v>45</v>
      </c>
      <c r="D31" s="37"/>
      <c r="E31" s="37"/>
      <c r="F31" s="48" t="s">
        <v>35</v>
      </c>
      <c r="G31" s="112">
        <v>33925</v>
      </c>
      <c r="H31" s="123">
        <v>995421.06</v>
      </c>
      <c r="I31" s="98"/>
      <c r="J31" s="112">
        <v>0</v>
      </c>
      <c r="K31" s="149">
        <f t="shared" si="2"/>
        <v>0</v>
      </c>
      <c r="L31" s="147">
        <f t="shared" ref="L31" si="5">J31/H31*100</f>
        <v>0</v>
      </c>
    </row>
    <row r="32" spans="2:13" x14ac:dyDescent="0.25">
      <c r="B32" s="36"/>
      <c r="C32" s="36"/>
      <c r="D32" s="37"/>
      <c r="E32" s="37"/>
      <c r="F32" s="41"/>
      <c r="G32" s="33"/>
      <c r="H32" s="94"/>
      <c r="I32" s="111"/>
      <c r="J32" s="95"/>
      <c r="K32" s="96"/>
      <c r="L32" s="97"/>
    </row>
    <row r="33" spans="1:12" x14ac:dyDescent="0.25">
      <c r="B33" s="49"/>
      <c r="C33" s="49"/>
      <c r="D33" s="50"/>
      <c r="E33" s="50"/>
      <c r="F33" s="51"/>
      <c r="G33" s="52"/>
      <c r="H33" s="52"/>
      <c r="I33" s="53"/>
      <c r="J33" s="54"/>
      <c r="K33" s="54"/>
      <c r="L33" s="55"/>
    </row>
    <row r="34" spans="1:12" x14ac:dyDescent="0.25">
      <c r="B34" s="30"/>
      <c r="C34" s="30"/>
      <c r="D34" s="30" t="s">
        <v>37</v>
      </c>
      <c r="E34" s="30"/>
      <c r="F34" s="30"/>
      <c r="G34" s="43"/>
      <c r="H34" s="43"/>
      <c r="I34" s="43"/>
      <c r="J34" s="43"/>
      <c r="K34" s="43"/>
      <c r="L34" s="30"/>
    </row>
    <row r="35" spans="1:12" x14ac:dyDescent="0.25">
      <c r="A35" s="66" t="s">
        <v>142</v>
      </c>
      <c r="B35" s="187"/>
      <c r="C35" s="187"/>
      <c r="D35" s="188"/>
      <c r="E35" s="187"/>
      <c r="F35" s="30"/>
      <c r="G35" s="43"/>
      <c r="H35" s="43" t="s">
        <v>38</v>
      </c>
      <c r="I35" s="43"/>
      <c r="J35" s="43" t="s">
        <v>39</v>
      </c>
      <c r="K35" s="43"/>
      <c r="L35" s="30"/>
    </row>
    <row r="36" spans="1:12" x14ac:dyDescent="0.25">
      <c r="A36" s="66" t="s">
        <v>143</v>
      </c>
      <c r="B36" s="187"/>
      <c r="C36" s="187"/>
      <c r="D36" s="188"/>
      <c r="E36" s="187"/>
      <c r="F36" s="30"/>
      <c r="G36" s="43"/>
      <c r="H36" s="43"/>
      <c r="I36" s="43"/>
      <c r="J36" s="43"/>
      <c r="K36" s="43"/>
      <c r="L36" s="30"/>
    </row>
    <row r="37" spans="1:12" x14ac:dyDescent="0.25">
      <c r="A37" s="66" t="s">
        <v>144</v>
      </c>
      <c r="B37" s="187"/>
      <c r="C37" s="187"/>
      <c r="D37" s="188"/>
      <c r="E37" s="187"/>
      <c r="F37" s="30"/>
      <c r="G37" s="43"/>
      <c r="H37" s="43"/>
      <c r="I37" s="43"/>
      <c r="J37" s="43"/>
      <c r="K37" s="43"/>
      <c r="L37" s="30"/>
    </row>
    <row r="38" spans="1:12" x14ac:dyDescent="0.25">
      <c r="B38" s="140"/>
      <c r="C38" s="140"/>
      <c r="D38" s="140"/>
      <c r="E38" s="140"/>
    </row>
  </sheetData>
  <mergeCells count="7">
    <mergeCell ref="B21:F21"/>
    <mergeCell ref="B1:L1"/>
    <mergeCell ref="B3:L3"/>
    <mergeCell ref="B5:L5"/>
    <mergeCell ref="B7:F7"/>
    <mergeCell ref="B8:F8"/>
    <mergeCell ref="B20:F20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opLeftCell="A31" workbookViewId="0">
      <selection activeCell="H48" sqref="H48"/>
    </sheetView>
  </sheetViews>
  <sheetFormatPr defaultRowHeight="15" x14ac:dyDescent="0.25"/>
  <cols>
    <col min="1" max="1" width="13.7109375" customWidth="1"/>
    <col min="2" max="2" width="5.140625" customWidth="1"/>
    <col min="3" max="3" width="2.5703125" customWidth="1"/>
    <col min="4" max="4" width="40.42578125" customWidth="1"/>
    <col min="5" max="5" width="30.85546875" customWidth="1"/>
    <col min="6" max="6" width="23.5703125" customWidth="1"/>
    <col min="7" max="7" width="22.7109375" customWidth="1"/>
    <col min="8" max="8" width="19.42578125" customWidth="1"/>
    <col min="9" max="9" width="17.85546875" customWidth="1"/>
    <col min="10" max="10" width="12.28515625" customWidth="1"/>
  </cols>
  <sheetData>
    <row r="1" spans="1:11" ht="15.75" x14ac:dyDescent="0.25">
      <c r="A1" s="200" t="s">
        <v>42</v>
      </c>
      <c r="B1" s="201"/>
      <c r="C1" s="201"/>
      <c r="D1" s="201"/>
      <c r="E1" s="201"/>
      <c r="F1" s="201"/>
      <c r="G1" s="201"/>
      <c r="H1" s="201"/>
      <c r="I1" s="201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2"/>
    </row>
    <row r="3" spans="1:11" ht="15.75" x14ac:dyDescent="0.25">
      <c r="A3" s="202" t="s">
        <v>43</v>
      </c>
      <c r="B3" s="202"/>
      <c r="C3" s="202"/>
      <c r="D3" s="202"/>
      <c r="E3" s="202"/>
      <c r="F3" s="202"/>
      <c r="G3" s="202"/>
      <c r="H3" s="202"/>
      <c r="I3" s="202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2"/>
    </row>
    <row r="5" spans="1:11" ht="30" customHeight="1" x14ac:dyDescent="0.25">
      <c r="A5" s="203" t="s">
        <v>3</v>
      </c>
      <c r="B5" s="204"/>
      <c r="C5" s="204"/>
      <c r="D5" s="205"/>
      <c r="E5" s="31" t="s">
        <v>93</v>
      </c>
      <c r="F5" s="116" t="s">
        <v>112</v>
      </c>
      <c r="G5" s="116" t="s">
        <v>111</v>
      </c>
      <c r="H5" s="135" t="s">
        <v>137</v>
      </c>
      <c r="I5" s="137" t="s">
        <v>8</v>
      </c>
      <c r="J5" s="137" t="s">
        <v>8</v>
      </c>
    </row>
    <row r="6" spans="1:11" ht="30" customHeight="1" x14ac:dyDescent="0.25">
      <c r="A6" s="203">
        <v>1</v>
      </c>
      <c r="B6" s="204"/>
      <c r="C6" s="204"/>
      <c r="D6" s="205"/>
      <c r="E6" s="3">
        <v>2</v>
      </c>
      <c r="F6" s="3">
        <v>3</v>
      </c>
      <c r="G6" s="3">
        <v>4</v>
      </c>
      <c r="H6" s="137">
        <v>5</v>
      </c>
      <c r="I6" s="137" t="s">
        <v>9</v>
      </c>
      <c r="J6" s="137" t="s">
        <v>139</v>
      </c>
    </row>
    <row r="7" spans="1:11" ht="30" customHeight="1" x14ac:dyDescent="0.25">
      <c r="A7" s="193">
        <v>81956</v>
      </c>
      <c r="B7" s="194"/>
      <c r="C7" s="195"/>
      <c r="D7" s="16" t="s">
        <v>44</v>
      </c>
      <c r="E7" s="124"/>
      <c r="F7" s="124">
        <v>935553.45</v>
      </c>
      <c r="G7" s="124">
        <v>37540.82</v>
      </c>
      <c r="H7" s="134"/>
      <c r="I7" s="136"/>
      <c r="J7" s="136"/>
      <c r="K7" s="27"/>
    </row>
    <row r="8" spans="1:11" ht="30" customHeight="1" x14ac:dyDescent="0.25">
      <c r="A8" s="193" t="s">
        <v>45</v>
      </c>
      <c r="B8" s="194"/>
      <c r="C8" s="195"/>
      <c r="D8" s="16" t="s">
        <v>46</v>
      </c>
      <c r="E8" s="124">
        <v>610231.29</v>
      </c>
      <c r="F8" s="124">
        <v>819343.45</v>
      </c>
      <c r="G8" s="124"/>
      <c r="H8" s="134">
        <v>706416.05</v>
      </c>
      <c r="I8" s="136">
        <f t="shared" ref="I8:I12" si="0">H8/E8*100</f>
        <v>115.76201705422218</v>
      </c>
      <c r="J8" s="136">
        <f>H8/F8*100</f>
        <v>86.217330473563933</v>
      </c>
    </row>
    <row r="9" spans="1:11" ht="30" customHeight="1" x14ac:dyDescent="0.25">
      <c r="A9" s="193" t="s">
        <v>47</v>
      </c>
      <c r="B9" s="194"/>
      <c r="C9" s="195"/>
      <c r="D9" s="16" t="s">
        <v>48</v>
      </c>
      <c r="E9" s="124">
        <v>610231.29</v>
      </c>
      <c r="F9" s="124">
        <v>819343.45</v>
      </c>
      <c r="G9" s="124"/>
      <c r="H9" s="134">
        <v>706416.05</v>
      </c>
      <c r="I9" s="136">
        <f t="shared" si="0"/>
        <v>115.76201705422218</v>
      </c>
      <c r="J9" s="136">
        <f t="shared" ref="J9:J32" si="1">H9/F9*100</f>
        <v>86.217330473563933</v>
      </c>
    </row>
    <row r="10" spans="1:11" ht="30" customHeight="1" x14ac:dyDescent="0.25">
      <c r="A10" s="193" t="s">
        <v>49</v>
      </c>
      <c r="B10" s="194"/>
      <c r="C10" s="195"/>
      <c r="D10" s="16" t="s">
        <v>48</v>
      </c>
      <c r="E10" s="124">
        <v>610231.29</v>
      </c>
      <c r="F10" s="124">
        <v>819343.45</v>
      </c>
      <c r="G10" s="124"/>
      <c r="H10" s="134">
        <v>706416.05</v>
      </c>
      <c r="I10" s="136">
        <f t="shared" si="0"/>
        <v>115.76201705422218</v>
      </c>
      <c r="J10" s="136">
        <f t="shared" si="1"/>
        <v>86.217330473563933</v>
      </c>
    </row>
    <row r="11" spans="1:11" ht="30" customHeight="1" x14ac:dyDescent="0.25">
      <c r="A11" s="197" t="s">
        <v>50</v>
      </c>
      <c r="B11" s="198"/>
      <c r="C11" s="199"/>
      <c r="D11" s="18" t="s">
        <v>51</v>
      </c>
      <c r="E11" s="124">
        <v>35758.03</v>
      </c>
      <c r="F11" s="124">
        <v>35000</v>
      </c>
      <c r="G11" s="124"/>
      <c r="H11" s="134">
        <v>35390.51</v>
      </c>
      <c r="I11" s="136">
        <f t="shared" si="0"/>
        <v>98.972202887015882</v>
      </c>
      <c r="J11" s="136">
        <f t="shared" si="1"/>
        <v>101.11574285714286</v>
      </c>
    </row>
    <row r="12" spans="1:11" ht="30" customHeight="1" x14ac:dyDescent="0.25">
      <c r="A12" s="196">
        <v>32</v>
      </c>
      <c r="B12" s="196"/>
      <c r="C12" s="196"/>
      <c r="D12" s="18" t="s">
        <v>22</v>
      </c>
      <c r="E12" s="124">
        <v>32102.62</v>
      </c>
      <c r="F12" s="124">
        <v>27756.17</v>
      </c>
      <c r="G12" s="124"/>
      <c r="H12" s="134">
        <v>29059.82</v>
      </c>
      <c r="I12" s="136">
        <f t="shared" si="0"/>
        <v>90.521645896814647</v>
      </c>
      <c r="J12" s="136">
        <f t="shared" si="1"/>
        <v>104.69679354176027</v>
      </c>
    </row>
    <row r="13" spans="1:11" ht="30" customHeight="1" x14ac:dyDescent="0.25">
      <c r="A13" s="56">
        <v>38</v>
      </c>
      <c r="B13" s="57"/>
      <c r="C13" s="58"/>
      <c r="D13" s="5" t="s">
        <v>76</v>
      </c>
      <c r="E13" s="128">
        <v>30</v>
      </c>
      <c r="F13" s="128">
        <v>0</v>
      </c>
      <c r="G13" s="125"/>
      <c r="H13" s="60">
        <v>0</v>
      </c>
      <c r="I13" s="136">
        <f t="shared" ref="I13:I32" si="2">H13/E13*100</f>
        <v>0</v>
      </c>
      <c r="J13" s="136">
        <v>0</v>
      </c>
    </row>
    <row r="14" spans="1:11" ht="30" customHeight="1" x14ac:dyDescent="0.25">
      <c r="A14" s="21">
        <v>42</v>
      </c>
      <c r="B14" s="20"/>
      <c r="C14" s="16"/>
      <c r="D14" s="11" t="s">
        <v>29</v>
      </c>
      <c r="E14" s="124">
        <v>3625.41</v>
      </c>
      <c r="F14" s="124">
        <v>7243.83</v>
      </c>
      <c r="G14" s="124"/>
      <c r="H14" s="134">
        <v>6330.69</v>
      </c>
      <c r="I14" s="136">
        <f t="shared" si="2"/>
        <v>174.6199740167319</v>
      </c>
      <c r="J14" s="136">
        <f t="shared" si="1"/>
        <v>87.394237578739421</v>
      </c>
    </row>
    <row r="15" spans="1:11" ht="30" customHeight="1" x14ac:dyDescent="0.25">
      <c r="A15" s="197" t="s">
        <v>53</v>
      </c>
      <c r="B15" s="198"/>
      <c r="C15" s="199"/>
      <c r="D15" s="22" t="s">
        <v>54</v>
      </c>
      <c r="E15" s="124">
        <v>80937.759999999995</v>
      </c>
      <c r="F15" s="124">
        <v>78635.37</v>
      </c>
      <c r="G15" s="124"/>
      <c r="H15" s="134">
        <v>76004.460000000006</v>
      </c>
      <c r="I15" s="136">
        <f t="shared" si="2"/>
        <v>93.904822668677781</v>
      </c>
      <c r="J15" s="136">
        <f t="shared" si="1"/>
        <v>96.6542918282193</v>
      </c>
    </row>
    <row r="16" spans="1:11" ht="30" customHeight="1" x14ac:dyDescent="0.25">
      <c r="A16" s="196">
        <v>32</v>
      </c>
      <c r="B16" s="196"/>
      <c r="C16" s="196"/>
      <c r="D16" s="18" t="s">
        <v>22</v>
      </c>
      <c r="E16" s="124">
        <v>71108.479999999996</v>
      </c>
      <c r="F16" s="124">
        <v>57985.99</v>
      </c>
      <c r="G16" s="124"/>
      <c r="H16" s="134">
        <v>62345.52</v>
      </c>
      <c r="I16" s="136">
        <f t="shared" si="2"/>
        <v>87.676631535366809</v>
      </c>
      <c r="J16" s="136">
        <f t="shared" si="1"/>
        <v>107.51824708002744</v>
      </c>
    </row>
    <row r="17" spans="1:10" ht="30" customHeight="1" x14ac:dyDescent="0.25">
      <c r="A17" s="21">
        <v>34</v>
      </c>
      <c r="B17" s="20"/>
      <c r="C17" s="16"/>
      <c r="D17" s="10" t="s">
        <v>24</v>
      </c>
      <c r="E17" s="124">
        <v>1617.83</v>
      </c>
      <c r="F17" s="124">
        <f>SUM(F18:F20)</f>
        <v>2168.75</v>
      </c>
      <c r="G17" s="124"/>
      <c r="H17" s="134">
        <f>SUM(H18:H20)</f>
        <v>1158.9000000000001</v>
      </c>
      <c r="I17" s="136">
        <f t="shared" si="2"/>
        <v>71.632989869145717</v>
      </c>
      <c r="J17" s="136">
        <f t="shared" si="1"/>
        <v>53.436311239193088</v>
      </c>
    </row>
    <row r="18" spans="1:10" ht="30" customHeight="1" x14ac:dyDescent="0.25">
      <c r="A18" s="19">
        <v>3431</v>
      </c>
      <c r="B18" s="20"/>
      <c r="C18" s="16"/>
      <c r="D18" s="5" t="s">
        <v>25</v>
      </c>
      <c r="E18" s="126">
        <v>775.52</v>
      </c>
      <c r="F18" s="126">
        <v>693.18</v>
      </c>
      <c r="G18" s="126"/>
      <c r="H18" s="26">
        <v>871.59</v>
      </c>
      <c r="I18" s="136">
        <f t="shared" si="2"/>
        <v>112.38781720651951</v>
      </c>
      <c r="J18" s="136">
        <f t="shared" si="1"/>
        <v>125.73790357482906</v>
      </c>
    </row>
    <row r="19" spans="1:10" ht="30" customHeight="1" x14ac:dyDescent="0.25">
      <c r="A19" s="19">
        <v>3433</v>
      </c>
      <c r="B19" s="20"/>
      <c r="C19" s="16"/>
      <c r="D19" s="5" t="s">
        <v>26</v>
      </c>
      <c r="E19" s="126">
        <v>0</v>
      </c>
      <c r="F19" s="126">
        <v>398.17</v>
      </c>
      <c r="G19" s="126"/>
      <c r="H19" s="26">
        <v>0.05</v>
      </c>
      <c r="I19" s="136">
        <v>0</v>
      </c>
      <c r="J19" s="136">
        <f t="shared" si="1"/>
        <v>1.2557450335283923E-2</v>
      </c>
    </row>
    <row r="20" spans="1:10" ht="30" customHeight="1" x14ac:dyDescent="0.25">
      <c r="A20" s="19">
        <v>3434</v>
      </c>
      <c r="B20" s="20"/>
      <c r="C20" s="16"/>
      <c r="D20" s="8" t="s">
        <v>24</v>
      </c>
      <c r="E20" s="126">
        <v>842.31</v>
      </c>
      <c r="F20" s="126">
        <v>1077.4000000000001</v>
      </c>
      <c r="G20" s="126"/>
      <c r="H20" s="26">
        <v>287.26</v>
      </c>
      <c r="I20" s="136">
        <f t="shared" si="2"/>
        <v>34.103833505478981</v>
      </c>
      <c r="J20" s="136">
        <f t="shared" si="1"/>
        <v>26.662335251531459</v>
      </c>
    </row>
    <row r="21" spans="1:10" ht="30" customHeight="1" x14ac:dyDescent="0.25">
      <c r="A21" s="120">
        <v>3721</v>
      </c>
      <c r="B21" s="121"/>
      <c r="C21" s="122"/>
      <c r="D21" s="8" t="s">
        <v>138</v>
      </c>
      <c r="E21" s="127">
        <v>0</v>
      </c>
      <c r="F21" s="127">
        <v>0</v>
      </c>
      <c r="G21" s="127"/>
      <c r="H21" s="60">
        <v>2026.54</v>
      </c>
      <c r="I21" s="136">
        <v>0</v>
      </c>
      <c r="J21" s="136">
        <v>0</v>
      </c>
    </row>
    <row r="22" spans="1:10" ht="30" customHeight="1" x14ac:dyDescent="0.25">
      <c r="A22" s="21">
        <v>42</v>
      </c>
      <c r="B22" s="20"/>
      <c r="C22" s="16"/>
      <c r="D22" s="11" t="s">
        <v>29</v>
      </c>
      <c r="E22" s="124">
        <v>8211.4500000000007</v>
      </c>
      <c r="F22" s="124">
        <f>SUM(F23:F28)</f>
        <v>18480.63</v>
      </c>
      <c r="G22" s="124"/>
      <c r="H22" s="134">
        <f>SUM(H23:H29)</f>
        <v>10473.5</v>
      </c>
      <c r="I22" s="136">
        <f t="shared" si="2"/>
        <v>127.54750987949753</v>
      </c>
      <c r="J22" s="136">
        <f t="shared" si="1"/>
        <v>56.672851520754428</v>
      </c>
    </row>
    <row r="23" spans="1:10" ht="30" customHeight="1" x14ac:dyDescent="0.25">
      <c r="A23" s="19">
        <v>4221</v>
      </c>
      <c r="B23" s="20"/>
      <c r="C23" s="16"/>
      <c r="D23" s="7" t="s">
        <v>30</v>
      </c>
      <c r="E23" s="126">
        <v>4401.1000000000004</v>
      </c>
      <c r="F23" s="126">
        <v>13517.02</v>
      </c>
      <c r="G23" s="126"/>
      <c r="H23" s="26">
        <v>3407.07</v>
      </c>
      <c r="I23" s="136">
        <f t="shared" si="2"/>
        <v>77.414055577014835</v>
      </c>
      <c r="J23" s="136">
        <f t="shared" si="1"/>
        <v>25.205777604827102</v>
      </c>
    </row>
    <row r="24" spans="1:10" ht="30" customHeight="1" x14ac:dyDescent="0.25">
      <c r="A24" s="19">
        <v>4222</v>
      </c>
      <c r="B24" s="20"/>
      <c r="C24" s="16"/>
      <c r="D24" s="6" t="s">
        <v>31</v>
      </c>
      <c r="E24" s="126">
        <v>600</v>
      </c>
      <c r="F24" s="126">
        <v>2000</v>
      </c>
      <c r="G24" s="126"/>
      <c r="H24" s="26">
        <v>1075</v>
      </c>
      <c r="I24" s="136">
        <f t="shared" si="2"/>
        <v>179.16666666666669</v>
      </c>
      <c r="J24" s="136">
        <f t="shared" si="1"/>
        <v>53.75</v>
      </c>
    </row>
    <row r="25" spans="1:10" ht="30" customHeight="1" x14ac:dyDescent="0.25">
      <c r="A25" s="19">
        <v>4223</v>
      </c>
      <c r="B25" s="20"/>
      <c r="C25" s="16"/>
      <c r="D25" s="6" t="s">
        <v>32</v>
      </c>
      <c r="E25" s="126">
        <v>3168.75</v>
      </c>
      <c r="F25" s="126">
        <v>500</v>
      </c>
      <c r="G25" s="126"/>
      <c r="H25" s="26">
        <v>3113.7</v>
      </c>
      <c r="I25" s="136">
        <f t="shared" si="2"/>
        <v>98.262721893491118</v>
      </c>
      <c r="J25" s="136">
        <f t="shared" si="1"/>
        <v>622.7399999999999</v>
      </c>
    </row>
    <row r="26" spans="1:10" ht="30" customHeight="1" x14ac:dyDescent="0.25">
      <c r="A26" s="19">
        <v>4226</v>
      </c>
      <c r="B26" s="20"/>
      <c r="C26" s="16"/>
      <c r="D26" s="12" t="s">
        <v>33</v>
      </c>
      <c r="E26" s="126">
        <v>0</v>
      </c>
      <c r="F26" s="126">
        <v>663.61</v>
      </c>
      <c r="G26" s="126"/>
      <c r="H26" s="26">
        <v>0</v>
      </c>
      <c r="I26" s="136">
        <v>0</v>
      </c>
      <c r="J26" s="136">
        <f t="shared" si="1"/>
        <v>0</v>
      </c>
    </row>
    <row r="27" spans="1:10" ht="30" customHeight="1" x14ac:dyDescent="0.25">
      <c r="A27" s="19">
        <v>4227</v>
      </c>
      <c r="B27" s="20"/>
      <c r="C27" s="16"/>
      <c r="D27" s="12" t="s">
        <v>74</v>
      </c>
      <c r="E27" s="126">
        <v>0</v>
      </c>
      <c r="F27" s="126">
        <v>1700</v>
      </c>
      <c r="G27" s="126"/>
      <c r="H27" s="26">
        <v>2876.47</v>
      </c>
      <c r="I27" s="136">
        <v>0</v>
      </c>
      <c r="J27" s="136">
        <f t="shared" si="1"/>
        <v>169.20411764705881</v>
      </c>
    </row>
    <row r="28" spans="1:10" ht="30" customHeight="1" x14ac:dyDescent="0.25">
      <c r="A28" s="19">
        <v>4241</v>
      </c>
      <c r="B28" s="20"/>
      <c r="C28" s="16"/>
      <c r="D28" s="13" t="s">
        <v>34</v>
      </c>
      <c r="E28" s="126">
        <v>41.6</v>
      </c>
      <c r="F28" s="126">
        <v>100</v>
      </c>
      <c r="G28" s="126"/>
      <c r="H28" s="26">
        <v>1.26</v>
      </c>
      <c r="I28" s="136">
        <f t="shared" si="2"/>
        <v>3.0288461538461537</v>
      </c>
      <c r="J28" s="136">
        <f t="shared" si="1"/>
        <v>1.26</v>
      </c>
    </row>
    <row r="29" spans="1:10" ht="30" customHeight="1" x14ac:dyDescent="0.25">
      <c r="A29" s="19">
        <v>4511</v>
      </c>
      <c r="B29" s="20"/>
      <c r="C29" s="16"/>
      <c r="D29" s="13" t="s">
        <v>36</v>
      </c>
      <c r="E29" s="129">
        <v>0</v>
      </c>
      <c r="F29" s="129">
        <v>0</v>
      </c>
      <c r="G29" s="129"/>
      <c r="H29" s="136">
        <v>0</v>
      </c>
      <c r="I29" s="136">
        <v>0</v>
      </c>
      <c r="J29" s="136">
        <v>0</v>
      </c>
    </row>
    <row r="30" spans="1:10" ht="30" customHeight="1" x14ac:dyDescent="0.25">
      <c r="A30" s="21" t="s">
        <v>55</v>
      </c>
      <c r="B30" s="20"/>
      <c r="C30" s="16"/>
      <c r="D30" s="14" t="s">
        <v>56</v>
      </c>
      <c r="E30" s="124">
        <v>493535.5</v>
      </c>
      <c r="F30" s="124">
        <v>704380.86</v>
      </c>
      <c r="G30" s="124"/>
      <c r="H30" s="134">
        <v>595021.07999999996</v>
      </c>
      <c r="I30" s="136">
        <f t="shared" si="2"/>
        <v>120.56297469989494</v>
      </c>
      <c r="J30" s="136">
        <f t="shared" si="1"/>
        <v>84.474339634952599</v>
      </c>
    </row>
    <row r="31" spans="1:10" ht="30" customHeight="1" x14ac:dyDescent="0.25">
      <c r="A31" s="21">
        <v>31</v>
      </c>
      <c r="B31" s="20"/>
      <c r="C31" s="16"/>
      <c r="D31" s="4" t="s">
        <v>21</v>
      </c>
      <c r="E31" s="124">
        <v>455587.33</v>
      </c>
      <c r="F31" s="124">
        <v>666865.69999999995</v>
      </c>
      <c r="G31" s="124"/>
      <c r="H31" s="134">
        <v>553093.02</v>
      </c>
      <c r="I31" s="136">
        <f t="shared" si="2"/>
        <v>121.40219527176053</v>
      </c>
      <c r="J31" s="136">
        <f t="shared" si="1"/>
        <v>82.939191504376382</v>
      </c>
    </row>
    <row r="32" spans="1:10" ht="30" customHeight="1" x14ac:dyDescent="0.25">
      <c r="A32" s="21">
        <v>32</v>
      </c>
      <c r="B32" s="20"/>
      <c r="C32" s="16"/>
      <c r="D32" s="18" t="s">
        <v>22</v>
      </c>
      <c r="E32" s="124">
        <v>37948.17</v>
      </c>
      <c r="F32" s="124">
        <v>37515.160000000003</v>
      </c>
      <c r="G32" s="124"/>
      <c r="H32" s="134">
        <v>41928.06</v>
      </c>
      <c r="I32" s="136">
        <f t="shared" si="2"/>
        <v>110.48769940684886</v>
      </c>
      <c r="J32" s="136">
        <f t="shared" si="1"/>
        <v>111.76297795344601</v>
      </c>
    </row>
    <row r="33" spans="1:10" ht="30" customHeight="1" x14ac:dyDescent="0.25">
      <c r="A33" s="19" t="s">
        <v>41</v>
      </c>
      <c r="B33" s="20"/>
      <c r="C33" s="16"/>
      <c r="D33" s="10" t="s">
        <v>75</v>
      </c>
      <c r="E33" s="124">
        <v>0</v>
      </c>
      <c r="F33" s="124">
        <v>1327.22</v>
      </c>
      <c r="G33" s="124"/>
      <c r="H33" s="134">
        <v>0</v>
      </c>
      <c r="I33" s="136">
        <v>0</v>
      </c>
      <c r="J33" s="136">
        <f t="shared" ref="J33:J53" si="3">H33/F33*100</f>
        <v>0</v>
      </c>
    </row>
    <row r="34" spans="1:10" ht="30" customHeight="1" x14ac:dyDescent="0.25">
      <c r="A34" s="21">
        <v>32</v>
      </c>
      <c r="B34" s="20"/>
      <c r="C34" s="16"/>
      <c r="D34" s="18" t="s">
        <v>22</v>
      </c>
      <c r="E34" s="124">
        <v>0</v>
      </c>
      <c r="F34" s="124">
        <v>1327.22</v>
      </c>
      <c r="G34" s="124"/>
      <c r="H34" s="134">
        <v>0</v>
      </c>
      <c r="I34" s="136">
        <v>0</v>
      </c>
      <c r="J34" s="136">
        <f t="shared" si="3"/>
        <v>0</v>
      </c>
    </row>
    <row r="35" spans="1:10" ht="30" customHeight="1" x14ac:dyDescent="0.25">
      <c r="A35" s="193" t="s">
        <v>57</v>
      </c>
      <c r="B35" s="194"/>
      <c r="C35" s="195"/>
      <c r="D35" s="16" t="s">
        <v>58</v>
      </c>
      <c r="E35" s="124">
        <v>139847.63</v>
      </c>
      <c r="F35" s="124">
        <v>0</v>
      </c>
      <c r="G35" s="124"/>
      <c r="H35" s="134">
        <v>0</v>
      </c>
      <c r="I35" s="136">
        <f t="shared" ref="I35:I48" si="4">H35/E35*100</f>
        <v>0</v>
      </c>
      <c r="J35" s="136">
        <v>0</v>
      </c>
    </row>
    <row r="36" spans="1:10" ht="30" customHeight="1" x14ac:dyDescent="0.25">
      <c r="A36" s="193" t="s">
        <v>59</v>
      </c>
      <c r="B36" s="194"/>
      <c r="C36" s="195"/>
      <c r="D36" s="16" t="s">
        <v>60</v>
      </c>
      <c r="E36" s="124">
        <v>75607.73</v>
      </c>
      <c r="F36" s="124">
        <v>58531</v>
      </c>
      <c r="G36" s="130"/>
      <c r="H36" s="134">
        <v>58531</v>
      </c>
      <c r="I36" s="136">
        <f t="shared" si="4"/>
        <v>77.414042188543419</v>
      </c>
      <c r="J36" s="136">
        <f t="shared" si="3"/>
        <v>100</v>
      </c>
    </row>
    <row r="37" spans="1:10" ht="30" customHeight="1" x14ac:dyDescent="0.25">
      <c r="A37" s="193" t="s">
        <v>61</v>
      </c>
      <c r="B37" s="194"/>
      <c r="C37" s="195"/>
      <c r="D37" s="16" t="s">
        <v>62</v>
      </c>
      <c r="E37" s="124">
        <v>75607.73</v>
      </c>
      <c r="F37" s="124">
        <v>58531</v>
      </c>
      <c r="G37" s="124"/>
      <c r="H37" s="134">
        <v>58531</v>
      </c>
      <c r="I37" s="136">
        <f t="shared" si="4"/>
        <v>77.414042188543419</v>
      </c>
      <c r="J37" s="136">
        <f t="shared" si="3"/>
        <v>100</v>
      </c>
    </row>
    <row r="38" spans="1:10" ht="30" customHeight="1" x14ac:dyDescent="0.25">
      <c r="A38" s="21" t="s">
        <v>40</v>
      </c>
      <c r="B38" s="24"/>
      <c r="C38" s="22"/>
      <c r="D38" s="9" t="s">
        <v>63</v>
      </c>
      <c r="E38" s="124">
        <v>75607.73</v>
      </c>
      <c r="F38" s="124">
        <v>58531</v>
      </c>
      <c r="G38" s="124"/>
      <c r="H38" s="134">
        <v>58531</v>
      </c>
      <c r="I38" s="136">
        <f t="shared" si="4"/>
        <v>77.414042188543419</v>
      </c>
      <c r="J38" s="136">
        <f t="shared" si="3"/>
        <v>100</v>
      </c>
    </row>
    <row r="39" spans="1:10" ht="30" customHeight="1" x14ac:dyDescent="0.25">
      <c r="A39" s="21">
        <v>32</v>
      </c>
      <c r="B39" s="24"/>
      <c r="C39" s="22"/>
      <c r="D39" s="18" t="s">
        <v>22</v>
      </c>
      <c r="E39" s="124">
        <v>56184.26</v>
      </c>
      <c r="F39" s="124">
        <v>58531</v>
      </c>
      <c r="G39" s="134"/>
      <c r="H39" s="134">
        <v>58531</v>
      </c>
      <c r="I39" s="136">
        <f t="shared" si="4"/>
        <v>104.17686376931903</v>
      </c>
      <c r="J39" s="136">
        <f t="shared" si="3"/>
        <v>100</v>
      </c>
    </row>
    <row r="40" spans="1:10" ht="30" customHeight="1" x14ac:dyDescent="0.25">
      <c r="A40" s="19">
        <v>42</v>
      </c>
      <c r="B40" s="20"/>
      <c r="C40" s="16"/>
      <c r="D40" s="11" t="s">
        <v>29</v>
      </c>
      <c r="E40" s="124">
        <v>19423.47</v>
      </c>
      <c r="F40" s="124">
        <v>0</v>
      </c>
      <c r="G40" s="134"/>
      <c r="H40" s="134">
        <v>0</v>
      </c>
      <c r="I40" s="136">
        <f t="shared" si="4"/>
        <v>0</v>
      </c>
      <c r="J40" s="136">
        <v>0</v>
      </c>
    </row>
    <row r="41" spans="1:10" ht="30" customHeight="1" x14ac:dyDescent="0.25">
      <c r="A41" s="193" t="s">
        <v>64</v>
      </c>
      <c r="B41" s="194"/>
      <c r="C41" s="195"/>
      <c r="D41" s="16" t="s">
        <v>60</v>
      </c>
      <c r="E41" s="125">
        <v>64239.9</v>
      </c>
      <c r="F41" s="125">
        <v>57079</v>
      </c>
      <c r="G41" s="134"/>
      <c r="H41" s="133">
        <v>56101.47</v>
      </c>
      <c r="I41" s="136">
        <f t="shared" si="4"/>
        <v>87.331191362377595</v>
      </c>
      <c r="J41" s="136">
        <f t="shared" si="3"/>
        <v>98.287408679199004</v>
      </c>
    </row>
    <row r="42" spans="1:10" ht="30" customHeight="1" x14ac:dyDescent="0.25">
      <c r="A42" s="193" t="s">
        <v>49</v>
      </c>
      <c r="B42" s="194"/>
      <c r="C42" s="195"/>
      <c r="D42" s="16" t="s">
        <v>48</v>
      </c>
      <c r="E42" s="125">
        <v>52631.42</v>
      </c>
      <c r="F42" s="125">
        <v>52358</v>
      </c>
      <c r="G42" s="130"/>
      <c r="H42" s="133">
        <v>51380.47</v>
      </c>
      <c r="I42" s="136">
        <f t="shared" si="4"/>
        <v>97.623187822027219</v>
      </c>
      <c r="J42" s="136">
        <f t="shared" si="3"/>
        <v>98.132988273043281</v>
      </c>
    </row>
    <row r="43" spans="1:10" ht="30" customHeight="1" x14ac:dyDescent="0.25">
      <c r="A43" s="21" t="s">
        <v>40</v>
      </c>
      <c r="B43" s="24"/>
      <c r="C43" s="22"/>
      <c r="D43" s="9" t="s">
        <v>63</v>
      </c>
      <c r="E43" s="124">
        <v>52631.42</v>
      </c>
      <c r="F43" s="124">
        <v>52358</v>
      </c>
      <c r="G43" s="130"/>
      <c r="H43" s="134">
        <v>51380.47</v>
      </c>
      <c r="I43" s="136">
        <f t="shared" si="4"/>
        <v>97.623187822027219</v>
      </c>
      <c r="J43" s="136">
        <f t="shared" si="3"/>
        <v>98.132988273043281</v>
      </c>
    </row>
    <row r="44" spans="1:10" ht="30" customHeight="1" x14ac:dyDescent="0.25">
      <c r="A44" s="21">
        <v>32</v>
      </c>
      <c r="B44" s="20"/>
      <c r="C44" s="16"/>
      <c r="D44" s="18" t="s">
        <v>22</v>
      </c>
      <c r="E44" s="124">
        <v>52631.42</v>
      </c>
      <c r="F44" s="124">
        <v>52358</v>
      </c>
      <c r="G44" s="124"/>
      <c r="H44" s="134">
        <v>51380.47</v>
      </c>
      <c r="I44" s="136">
        <f t="shared" si="4"/>
        <v>97.623187822027219</v>
      </c>
      <c r="J44" s="136">
        <f t="shared" si="3"/>
        <v>98.132988273043281</v>
      </c>
    </row>
    <row r="45" spans="1:10" ht="30" customHeight="1" x14ac:dyDescent="0.25">
      <c r="A45" s="193" t="s">
        <v>65</v>
      </c>
      <c r="B45" s="194"/>
      <c r="C45" s="195"/>
      <c r="D45" s="16" t="s">
        <v>66</v>
      </c>
      <c r="E45" s="125">
        <v>11608.48</v>
      </c>
      <c r="F45" s="125">
        <v>4721</v>
      </c>
      <c r="G45" s="130"/>
      <c r="H45" s="134">
        <v>4721</v>
      </c>
      <c r="I45" s="136">
        <f t="shared" si="4"/>
        <v>40.668545752760053</v>
      </c>
      <c r="J45" s="136">
        <f t="shared" si="3"/>
        <v>100</v>
      </c>
    </row>
    <row r="46" spans="1:10" ht="30" customHeight="1" x14ac:dyDescent="0.25">
      <c r="A46" s="21" t="s">
        <v>40</v>
      </c>
      <c r="B46" s="24"/>
      <c r="C46" s="22"/>
      <c r="D46" s="22" t="s">
        <v>63</v>
      </c>
      <c r="E46" s="124">
        <v>11608.48</v>
      </c>
      <c r="F46" s="124">
        <v>4721</v>
      </c>
      <c r="G46" s="124"/>
      <c r="H46" s="134">
        <v>4721</v>
      </c>
      <c r="I46" s="136">
        <f t="shared" si="4"/>
        <v>40.668545752760053</v>
      </c>
      <c r="J46" s="136">
        <f t="shared" si="3"/>
        <v>100</v>
      </c>
    </row>
    <row r="47" spans="1:10" ht="30" customHeight="1" x14ac:dyDescent="0.25">
      <c r="A47" s="21">
        <v>32</v>
      </c>
      <c r="B47" s="20"/>
      <c r="C47" s="16"/>
      <c r="D47" s="18" t="s">
        <v>22</v>
      </c>
      <c r="E47" s="124">
        <v>11608.48</v>
      </c>
      <c r="F47" s="124">
        <v>4721</v>
      </c>
      <c r="G47" s="124"/>
      <c r="H47" s="134">
        <v>4721</v>
      </c>
      <c r="I47" s="136">
        <f t="shared" si="4"/>
        <v>40.668545752760053</v>
      </c>
      <c r="J47" s="136">
        <f t="shared" si="3"/>
        <v>100</v>
      </c>
    </row>
    <row r="48" spans="1:10" ht="30" customHeight="1" x14ac:dyDescent="0.25">
      <c r="A48" s="56">
        <v>45</v>
      </c>
      <c r="B48" s="57"/>
      <c r="C48" s="58"/>
      <c r="D48" s="23" t="s">
        <v>35</v>
      </c>
      <c r="E48" s="131">
        <v>33925</v>
      </c>
      <c r="F48" s="131">
        <v>0</v>
      </c>
      <c r="G48" s="126"/>
      <c r="H48" s="61">
        <v>0</v>
      </c>
      <c r="I48" s="136">
        <f t="shared" si="4"/>
        <v>0</v>
      </c>
      <c r="J48" s="136">
        <v>0</v>
      </c>
    </row>
    <row r="49" spans="1:10" ht="30" customHeight="1" x14ac:dyDescent="0.25">
      <c r="A49" s="193" t="s">
        <v>67</v>
      </c>
      <c r="B49" s="194"/>
      <c r="C49" s="195"/>
      <c r="D49" s="23" t="s">
        <v>68</v>
      </c>
      <c r="E49" s="129">
        <v>0</v>
      </c>
      <c r="F49" s="129">
        <v>100</v>
      </c>
      <c r="G49" s="129"/>
      <c r="H49" s="136">
        <v>100</v>
      </c>
      <c r="I49" s="136">
        <v>0</v>
      </c>
      <c r="J49" s="136">
        <f t="shared" si="3"/>
        <v>100</v>
      </c>
    </row>
    <row r="50" spans="1:10" ht="30" customHeight="1" x14ac:dyDescent="0.25">
      <c r="A50" s="193" t="s">
        <v>114</v>
      </c>
      <c r="B50" s="194"/>
      <c r="C50" s="195"/>
      <c r="D50" s="23" t="s">
        <v>70</v>
      </c>
      <c r="E50" s="129">
        <v>0</v>
      </c>
      <c r="F50" s="129">
        <v>100</v>
      </c>
      <c r="G50" s="129"/>
      <c r="H50" s="136">
        <v>100</v>
      </c>
      <c r="I50" s="136">
        <v>0</v>
      </c>
      <c r="J50" s="136">
        <f t="shared" si="3"/>
        <v>100</v>
      </c>
    </row>
    <row r="51" spans="1:10" ht="30" customHeight="1" x14ac:dyDescent="0.25">
      <c r="A51" s="193" t="s">
        <v>115</v>
      </c>
      <c r="B51" s="194"/>
      <c r="C51" s="195"/>
      <c r="D51" s="23" t="s">
        <v>116</v>
      </c>
      <c r="E51" s="129">
        <v>0</v>
      </c>
      <c r="F51" s="129">
        <v>100</v>
      </c>
      <c r="G51" s="129"/>
      <c r="H51" s="138">
        <v>100</v>
      </c>
      <c r="I51" s="136">
        <v>0</v>
      </c>
      <c r="J51" s="136">
        <f t="shared" si="3"/>
        <v>100</v>
      </c>
    </row>
    <row r="52" spans="1:10" ht="30" customHeight="1" x14ac:dyDescent="0.25">
      <c r="A52" s="21" t="s">
        <v>72</v>
      </c>
      <c r="B52" s="20"/>
      <c r="C52" s="16"/>
      <c r="D52" s="25" t="s">
        <v>73</v>
      </c>
      <c r="E52" s="130">
        <v>0</v>
      </c>
      <c r="F52" s="130">
        <v>100</v>
      </c>
      <c r="G52" s="130"/>
      <c r="H52" s="138">
        <v>100</v>
      </c>
      <c r="I52" s="136">
        <v>0</v>
      </c>
      <c r="J52" s="136">
        <f t="shared" si="3"/>
        <v>100</v>
      </c>
    </row>
    <row r="53" spans="1:10" ht="30" customHeight="1" x14ac:dyDescent="0.25">
      <c r="A53" s="120">
        <v>32</v>
      </c>
      <c r="B53" s="121"/>
      <c r="C53" s="122"/>
      <c r="D53" s="23" t="s">
        <v>117</v>
      </c>
      <c r="E53" s="129">
        <v>0</v>
      </c>
      <c r="F53" s="129">
        <v>100</v>
      </c>
      <c r="G53" s="129"/>
      <c r="H53" s="136">
        <v>100</v>
      </c>
      <c r="I53" s="136">
        <v>0</v>
      </c>
      <c r="J53" s="136">
        <f t="shared" si="3"/>
        <v>100</v>
      </c>
    </row>
    <row r="54" spans="1:10" ht="30" customHeight="1" x14ac:dyDescent="0.25">
      <c r="A54" s="132" t="s">
        <v>118</v>
      </c>
      <c r="B54" s="121"/>
      <c r="C54" s="122"/>
      <c r="D54" s="23" t="s">
        <v>119</v>
      </c>
      <c r="E54" s="129">
        <v>0</v>
      </c>
      <c r="F54" s="129">
        <v>0</v>
      </c>
      <c r="G54" s="136">
        <v>11762.44</v>
      </c>
      <c r="H54" s="136">
        <v>11762.44</v>
      </c>
      <c r="I54" s="136">
        <v>0</v>
      </c>
      <c r="J54" s="136">
        <f>H54/G54*100</f>
        <v>100</v>
      </c>
    </row>
    <row r="55" spans="1:10" ht="45.75" customHeight="1" x14ac:dyDescent="0.25">
      <c r="A55" s="120" t="s">
        <v>123</v>
      </c>
      <c r="B55" s="121"/>
      <c r="C55" s="122"/>
      <c r="D55" s="23" t="s">
        <v>120</v>
      </c>
      <c r="E55" s="129">
        <v>0</v>
      </c>
      <c r="F55" s="129">
        <v>0</v>
      </c>
      <c r="G55" s="136">
        <v>11762.44</v>
      </c>
      <c r="H55" s="136">
        <v>11762.44</v>
      </c>
      <c r="I55" s="136">
        <v>0</v>
      </c>
      <c r="J55" s="136">
        <f t="shared" ref="J55:J57" si="5">H55/G55*100</f>
        <v>100</v>
      </c>
    </row>
    <row r="56" spans="1:10" ht="33" customHeight="1" x14ac:dyDescent="0.25">
      <c r="A56" s="117" t="s">
        <v>72</v>
      </c>
      <c r="B56" s="121"/>
      <c r="C56" s="122"/>
      <c r="D56" s="25" t="s">
        <v>73</v>
      </c>
      <c r="E56" s="130">
        <v>0</v>
      </c>
      <c r="F56" s="130">
        <v>0</v>
      </c>
      <c r="G56" s="138">
        <v>11762.44</v>
      </c>
      <c r="H56" s="138">
        <v>11762.44</v>
      </c>
      <c r="I56" s="136">
        <v>0</v>
      </c>
      <c r="J56" s="136">
        <f t="shared" si="5"/>
        <v>100</v>
      </c>
    </row>
    <row r="57" spans="1:10" ht="33" customHeight="1" x14ac:dyDescent="0.25">
      <c r="A57" s="120">
        <v>42</v>
      </c>
      <c r="B57" s="121"/>
      <c r="C57" s="122"/>
      <c r="D57" s="23" t="s">
        <v>121</v>
      </c>
      <c r="E57" s="129">
        <v>0</v>
      </c>
      <c r="F57" s="129">
        <v>0</v>
      </c>
      <c r="G57" s="136">
        <v>11762.44</v>
      </c>
      <c r="H57" s="136">
        <v>11762.44</v>
      </c>
      <c r="I57" s="136">
        <v>0</v>
      </c>
      <c r="J57" s="136">
        <f t="shared" si="5"/>
        <v>100</v>
      </c>
    </row>
    <row r="58" spans="1:10" ht="49.5" customHeight="1" x14ac:dyDescent="0.25">
      <c r="A58" s="120" t="s">
        <v>122</v>
      </c>
      <c r="B58" s="121"/>
      <c r="C58" s="122"/>
      <c r="D58" s="23" t="s">
        <v>127</v>
      </c>
      <c r="E58" s="129">
        <v>0</v>
      </c>
      <c r="F58" s="129">
        <v>500</v>
      </c>
      <c r="G58" s="129">
        <v>0</v>
      </c>
      <c r="H58" s="136">
        <v>500</v>
      </c>
      <c r="I58" s="136">
        <v>0</v>
      </c>
      <c r="J58" s="136">
        <f>H58/F58*100</f>
        <v>100</v>
      </c>
    </row>
    <row r="59" spans="1:10" ht="31.5" customHeight="1" x14ac:dyDescent="0.25">
      <c r="A59" s="117" t="s">
        <v>72</v>
      </c>
      <c r="B59" s="121"/>
      <c r="C59" s="122"/>
      <c r="D59" s="25" t="s">
        <v>73</v>
      </c>
      <c r="E59" s="130">
        <v>0</v>
      </c>
      <c r="F59" s="130">
        <v>500</v>
      </c>
      <c r="G59" s="130">
        <v>0</v>
      </c>
      <c r="H59" s="138">
        <v>500</v>
      </c>
      <c r="I59" s="136">
        <v>0</v>
      </c>
      <c r="J59" s="136">
        <f t="shared" ref="J59:J60" si="6">H59/F59*100</f>
        <v>100</v>
      </c>
    </row>
    <row r="60" spans="1:10" ht="31.5" customHeight="1" x14ac:dyDescent="0.25">
      <c r="A60" s="120">
        <v>42</v>
      </c>
      <c r="B60" s="121"/>
      <c r="C60" s="122"/>
      <c r="D60" s="23" t="s">
        <v>124</v>
      </c>
      <c r="E60" s="129">
        <v>0</v>
      </c>
      <c r="F60" s="129">
        <v>500</v>
      </c>
      <c r="G60" s="129">
        <v>0</v>
      </c>
      <c r="H60" s="136">
        <v>500</v>
      </c>
      <c r="I60" s="136">
        <v>0</v>
      </c>
      <c r="J60" s="136">
        <f t="shared" si="6"/>
        <v>100</v>
      </c>
    </row>
    <row r="61" spans="1:10" ht="31.5" customHeight="1" x14ac:dyDescent="0.25">
      <c r="A61" s="120" t="s">
        <v>69</v>
      </c>
      <c r="B61" s="121"/>
      <c r="C61" s="122"/>
      <c r="D61" s="23" t="s">
        <v>71</v>
      </c>
      <c r="E61" s="129">
        <v>4337.5</v>
      </c>
      <c r="F61" s="129">
        <v>0</v>
      </c>
      <c r="G61" s="129">
        <v>25616.25</v>
      </c>
      <c r="H61" s="129">
        <v>25616.25</v>
      </c>
      <c r="I61" s="136">
        <f t="shared" ref="I61:I64" si="7">H61/E61*100</f>
        <v>590.57636887608066</v>
      </c>
      <c r="J61" s="136">
        <f>H61/G61*100</f>
        <v>100</v>
      </c>
    </row>
    <row r="62" spans="1:10" ht="31.5" customHeight="1" x14ac:dyDescent="0.25">
      <c r="A62" s="120" t="s">
        <v>125</v>
      </c>
      <c r="B62" s="121"/>
      <c r="C62" s="122"/>
      <c r="D62" s="23" t="s">
        <v>126</v>
      </c>
      <c r="E62" s="129">
        <v>4337.5</v>
      </c>
      <c r="F62" s="129">
        <v>0</v>
      </c>
      <c r="G62" s="129">
        <v>25616.25</v>
      </c>
      <c r="H62" s="129">
        <v>25616.25</v>
      </c>
      <c r="I62" s="136">
        <f t="shared" si="7"/>
        <v>590.57636887608066</v>
      </c>
      <c r="J62" s="136">
        <f t="shared" ref="J62:J69" si="8">H62/G62*100</f>
        <v>100</v>
      </c>
    </row>
    <row r="63" spans="1:10" ht="19.5" customHeight="1" x14ac:dyDescent="0.25">
      <c r="A63" s="117" t="s">
        <v>72</v>
      </c>
      <c r="B63" s="121"/>
      <c r="C63" s="122"/>
      <c r="D63" s="25" t="s">
        <v>73</v>
      </c>
      <c r="E63" s="130">
        <v>4337.5</v>
      </c>
      <c r="F63" s="130">
        <v>0</v>
      </c>
      <c r="G63" s="130">
        <v>25616.25</v>
      </c>
      <c r="H63" s="130">
        <v>25616.25</v>
      </c>
      <c r="I63" s="136">
        <f t="shared" si="7"/>
        <v>590.57636887608066</v>
      </c>
      <c r="J63" s="136">
        <f t="shared" si="8"/>
        <v>100</v>
      </c>
    </row>
    <row r="64" spans="1:10" ht="30" customHeight="1" x14ac:dyDescent="0.25">
      <c r="A64" s="19">
        <v>32</v>
      </c>
      <c r="B64" s="20"/>
      <c r="C64" s="16"/>
      <c r="D64" s="5" t="s">
        <v>23</v>
      </c>
      <c r="E64" s="129">
        <v>4337.5</v>
      </c>
      <c r="F64" s="129">
        <v>0</v>
      </c>
      <c r="G64" s="129">
        <v>25616.25</v>
      </c>
      <c r="H64" s="129">
        <v>25616.25</v>
      </c>
      <c r="I64" s="136">
        <f t="shared" si="7"/>
        <v>590.57636887608066</v>
      </c>
      <c r="J64" s="136">
        <f t="shared" si="8"/>
        <v>100</v>
      </c>
    </row>
    <row r="65" spans="1:10" ht="30" customHeight="1" x14ac:dyDescent="0.25">
      <c r="A65" s="120" t="s">
        <v>130</v>
      </c>
      <c r="B65" s="121"/>
      <c r="C65" s="122"/>
      <c r="D65" s="23" t="s">
        <v>131</v>
      </c>
      <c r="E65" s="125">
        <v>0</v>
      </c>
      <c r="F65" s="125">
        <v>0</v>
      </c>
      <c r="G65" s="125">
        <v>162.13</v>
      </c>
      <c r="H65" s="136">
        <v>162.13</v>
      </c>
      <c r="I65" s="136">
        <v>0</v>
      </c>
      <c r="J65" s="136">
        <f t="shared" si="8"/>
        <v>100</v>
      </c>
    </row>
    <row r="66" spans="1:10" ht="30" customHeight="1" x14ac:dyDescent="0.25">
      <c r="A66" s="120" t="s">
        <v>132</v>
      </c>
      <c r="B66" s="121"/>
      <c r="C66" s="122"/>
      <c r="D66" s="23" t="s">
        <v>131</v>
      </c>
      <c r="E66" s="125">
        <v>0</v>
      </c>
      <c r="F66" s="125">
        <v>0</v>
      </c>
      <c r="G66" s="125">
        <v>162.13</v>
      </c>
      <c r="H66" s="136">
        <v>162.13</v>
      </c>
      <c r="I66" s="136">
        <v>0</v>
      </c>
      <c r="J66" s="136">
        <f t="shared" si="8"/>
        <v>100</v>
      </c>
    </row>
    <row r="67" spans="1:10" ht="51" customHeight="1" x14ac:dyDescent="0.25">
      <c r="A67" s="120" t="s">
        <v>133</v>
      </c>
      <c r="B67" s="121"/>
      <c r="C67" s="122"/>
      <c r="D67" s="23" t="s">
        <v>134</v>
      </c>
      <c r="E67" s="125">
        <v>0</v>
      </c>
      <c r="F67" s="125">
        <v>0</v>
      </c>
      <c r="G67" s="125">
        <v>162.13</v>
      </c>
      <c r="H67" s="136">
        <v>162.13</v>
      </c>
      <c r="I67" s="136">
        <v>0</v>
      </c>
      <c r="J67" s="136">
        <f t="shared" si="8"/>
        <v>100</v>
      </c>
    </row>
    <row r="68" spans="1:10" ht="20.25" customHeight="1" x14ac:dyDescent="0.25">
      <c r="A68" s="117" t="s">
        <v>135</v>
      </c>
      <c r="B68" s="118"/>
      <c r="C68" s="119"/>
      <c r="D68" s="25" t="s">
        <v>136</v>
      </c>
      <c r="E68" s="134">
        <v>0</v>
      </c>
      <c r="F68" s="134">
        <v>0</v>
      </c>
      <c r="G68" s="134">
        <v>162.13</v>
      </c>
      <c r="H68" s="138">
        <v>162.13</v>
      </c>
      <c r="I68" s="136">
        <v>0</v>
      </c>
      <c r="J68" s="136">
        <f t="shared" si="8"/>
        <v>100</v>
      </c>
    </row>
    <row r="69" spans="1:10" ht="20.25" customHeight="1" x14ac:dyDescent="0.25">
      <c r="A69" s="120">
        <v>32</v>
      </c>
      <c r="B69" s="121"/>
      <c r="C69" s="122"/>
      <c r="D69" s="23" t="s">
        <v>52</v>
      </c>
      <c r="E69" s="125">
        <v>0</v>
      </c>
      <c r="F69" s="125">
        <v>0</v>
      </c>
      <c r="G69" s="125">
        <v>162.13</v>
      </c>
      <c r="H69" s="138">
        <v>162.13</v>
      </c>
      <c r="I69" s="136">
        <v>0</v>
      </c>
      <c r="J69" s="136">
        <f t="shared" si="8"/>
        <v>100</v>
      </c>
    </row>
    <row r="70" spans="1:10" ht="30" customHeight="1" x14ac:dyDescent="0.25">
      <c r="A70" s="120" t="s">
        <v>128</v>
      </c>
      <c r="B70" s="121"/>
      <c r="C70" s="122"/>
      <c r="D70" s="23" t="s">
        <v>129</v>
      </c>
      <c r="E70" s="125">
        <v>0</v>
      </c>
      <c r="F70" s="125">
        <v>995421.06</v>
      </c>
      <c r="G70" s="125">
        <v>0</v>
      </c>
      <c r="H70" s="136">
        <v>0</v>
      </c>
      <c r="I70" s="136">
        <v>0</v>
      </c>
      <c r="J70" s="136">
        <v>0</v>
      </c>
    </row>
    <row r="71" spans="1:10" ht="30" customHeight="1" x14ac:dyDescent="0.25">
      <c r="A71" s="117">
        <v>4</v>
      </c>
      <c r="B71" s="118"/>
      <c r="C71" s="119"/>
      <c r="D71" s="25" t="s">
        <v>28</v>
      </c>
      <c r="E71" s="124">
        <v>0</v>
      </c>
      <c r="F71" s="124">
        <v>995421.06</v>
      </c>
      <c r="G71" s="124">
        <v>0</v>
      </c>
      <c r="H71" s="136">
        <v>0</v>
      </c>
      <c r="I71" s="136">
        <v>0</v>
      </c>
      <c r="J71" s="136">
        <v>0</v>
      </c>
    </row>
    <row r="72" spans="1:10" ht="30" customHeight="1" x14ac:dyDescent="0.25">
      <c r="A72" s="117">
        <v>45</v>
      </c>
      <c r="B72" s="118"/>
      <c r="C72" s="119"/>
      <c r="D72" s="25" t="s">
        <v>35</v>
      </c>
      <c r="E72" s="124">
        <v>0</v>
      </c>
      <c r="F72" s="124">
        <v>995421.06</v>
      </c>
      <c r="G72" s="124">
        <v>0</v>
      </c>
      <c r="H72" s="136">
        <v>0</v>
      </c>
      <c r="I72" s="136">
        <v>0</v>
      </c>
      <c r="J72" s="136">
        <v>0</v>
      </c>
    </row>
    <row r="73" spans="1:10" x14ac:dyDescent="0.25">
      <c r="A73" s="19"/>
      <c r="B73" s="20"/>
      <c r="C73" s="16"/>
      <c r="D73" s="23"/>
      <c r="E73" s="17"/>
      <c r="F73" s="17"/>
      <c r="G73" s="17"/>
      <c r="H73" s="139"/>
      <c r="I73" s="139"/>
      <c r="J73" s="139"/>
    </row>
    <row r="75" spans="1:10" x14ac:dyDescent="0.25">
      <c r="A75" s="186" t="s">
        <v>142</v>
      </c>
      <c r="B75" s="175"/>
      <c r="C75" s="186"/>
      <c r="D75" s="175"/>
    </row>
    <row r="76" spans="1:10" x14ac:dyDescent="0.25">
      <c r="A76" s="186" t="s">
        <v>143</v>
      </c>
      <c r="B76" s="175"/>
      <c r="C76" s="186"/>
      <c r="D76" s="175"/>
      <c r="E76" t="s">
        <v>38</v>
      </c>
      <c r="H76" t="s">
        <v>39</v>
      </c>
    </row>
    <row r="77" spans="1:10" x14ac:dyDescent="0.25">
      <c r="A77" s="186" t="s">
        <v>144</v>
      </c>
      <c r="B77" s="175"/>
      <c r="C77" s="186"/>
      <c r="D77" s="175"/>
    </row>
  </sheetData>
  <mergeCells count="21">
    <mergeCell ref="A15:C15"/>
    <mergeCell ref="A1:I1"/>
    <mergeCell ref="A3:I3"/>
    <mergeCell ref="A5:D5"/>
    <mergeCell ref="A6:D6"/>
    <mergeCell ref="A7:C7"/>
    <mergeCell ref="A8:C8"/>
    <mergeCell ref="A9:C9"/>
    <mergeCell ref="A10:C10"/>
    <mergeCell ref="A11:C11"/>
    <mergeCell ref="A12:C12"/>
    <mergeCell ref="A51:C51"/>
    <mergeCell ref="A16:C16"/>
    <mergeCell ref="A35:C35"/>
    <mergeCell ref="A36:C36"/>
    <mergeCell ref="A37:C37"/>
    <mergeCell ref="A41:C41"/>
    <mergeCell ref="A42:C42"/>
    <mergeCell ref="A45:C45"/>
    <mergeCell ref="A49:C49"/>
    <mergeCell ref="A50:C50"/>
  </mergeCells>
  <phoneticPr fontId="36" type="noConversion"/>
  <pageMargins left="0.7" right="0.7" top="0.75" bottom="0.75" header="0.3" footer="0.3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workbookViewId="0">
      <selection activeCell="B33" sqref="B33:C35"/>
    </sheetView>
  </sheetViews>
  <sheetFormatPr defaultRowHeight="15" x14ac:dyDescent="0.25"/>
  <cols>
    <col min="2" max="2" width="22.85546875" customWidth="1"/>
    <col min="3" max="4" width="14.85546875" customWidth="1"/>
    <col min="5" max="5" width="15.140625" customWidth="1"/>
    <col min="6" max="6" width="16.140625" customWidth="1"/>
    <col min="7" max="7" width="16" customWidth="1"/>
    <col min="8" max="8" width="14.42578125" customWidth="1"/>
  </cols>
  <sheetData>
    <row r="2" spans="2:8" ht="15.75" x14ac:dyDescent="0.25">
      <c r="B2" s="206" t="s">
        <v>94</v>
      </c>
      <c r="C2" s="206"/>
      <c r="D2" s="206"/>
      <c r="E2" s="206"/>
      <c r="F2" s="206"/>
      <c r="G2" s="206"/>
      <c r="H2" s="206"/>
    </row>
    <row r="3" spans="2:8" ht="18" x14ac:dyDescent="0.25">
      <c r="B3" s="62"/>
      <c r="C3" s="62"/>
      <c r="D3" s="62"/>
      <c r="E3" s="62"/>
      <c r="F3" s="79"/>
      <c r="G3" s="79"/>
      <c r="H3" s="79"/>
    </row>
    <row r="4" spans="2:8" ht="63" x14ac:dyDescent="0.25">
      <c r="B4" s="81" t="s">
        <v>3</v>
      </c>
      <c r="C4" s="81" t="s">
        <v>93</v>
      </c>
      <c r="D4" s="81" t="s">
        <v>112</v>
      </c>
      <c r="E4" s="81" t="s">
        <v>111</v>
      </c>
      <c r="F4" s="81" t="s">
        <v>140</v>
      </c>
      <c r="G4" s="81" t="s">
        <v>7</v>
      </c>
      <c r="H4" s="81" t="s">
        <v>8</v>
      </c>
    </row>
    <row r="5" spans="2:8" ht="15.75" x14ac:dyDescent="0.25"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81" t="s">
        <v>9</v>
      </c>
      <c r="H5" s="81" t="s">
        <v>139</v>
      </c>
    </row>
    <row r="6" spans="2:8" ht="50.25" customHeight="1" x14ac:dyDescent="0.25">
      <c r="B6" s="82" t="s">
        <v>95</v>
      </c>
      <c r="C6" s="83">
        <v>773934.43</v>
      </c>
      <c r="D6" s="83">
        <v>935553.45</v>
      </c>
      <c r="E6" s="84">
        <v>37540.82</v>
      </c>
      <c r="F6" s="85">
        <v>865396.76</v>
      </c>
      <c r="G6" s="85"/>
      <c r="H6" s="85"/>
    </row>
    <row r="7" spans="2:8" ht="57.75" customHeight="1" x14ac:dyDescent="0.25">
      <c r="B7" s="82" t="s">
        <v>96</v>
      </c>
      <c r="C7" s="86">
        <v>35758.03</v>
      </c>
      <c r="D7" s="159">
        <v>35000</v>
      </c>
      <c r="E7" s="150"/>
      <c r="F7" s="160">
        <v>37510.99</v>
      </c>
      <c r="G7" s="161">
        <f>F7/C7*100</f>
        <v>104.90228348709367</v>
      </c>
      <c r="H7" s="161">
        <f>F7/D7*100</f>
        <v>107.17425714285713</v>
      </c>
    </row>
    <row r="8" spans="2:8" ht="15.75" x14ac:dyDescent="0.25">
      <c r="B8" s="87" t="s">
        <v>97</v>
      </c>
      <c r="C8" s="86">
        <v>35758.03</v>
      </c>
      <c r="D8" s="159">
        <v>35000</v>
      </c>
      <c r="E8" s="152"/>
      <c r="F8" s="161">
        <v>37510.99</v>
      </c>
      <c r="G8" s="161">
        <f t="shared" ref="G8:G16" si="0">F8/C8*100</f>
        <v>104.90228348709367</v>
      </c>
      <c r="H8" s="161">
        <f t="shared" ref="H8:H14" si="1">F8/D8*100</f>
        <v>107.17425714285713</v>
      </c>
    </row>
    <row r="9" spans="2:8" ht="57" customHeight="1" x14ac:dyDescent="0.25">
      <c r="B9" s="82" t="s">
        <v>98</v>
      </c>
      <c r="C9" s="86">
        <v>67889.53</v>
      </c>
      <c r="D9" s="159">
        <v>78635.37</v>
      </c>
      <c r="E9" s="150"/>
      <c r="F9" s="160">
        <v>80091.399999999994</v>
      </c>
      <c r="G9" s="161">
        <f t="shared" si="0"/>
        <v>117.97312486918085</v>
      </c>
      <c r="H9" s="161">
        <f t="shared" si="1"/>
        <v>101.85162224072958</v>
      </c>
    </row>
    <row r="10" spans="2:8" ht="63" customHeight="1" x14ac:dyDescent="0.25">
      <c r="B10" s="87" t="s">
        <v>99</v>
      </c>
      <c r="C10" s="83">
        <v>67889.53</v>
      </c>
      <c r="D10" s="157">
        <v>78635.37</v>
      </c>
      <c r="E10" s="152"/>
      <c r="F10" s="161">
        <v>80091.399999999994</v>
      </c>
      <c r="G10" s="161">
        <f t="shared" si="0"/>
        <v>117.97312486918085</v>
      </c>
      <c r="H10" s="161">
        <f t="shared" si="1"/>
        <v>101.85162224072958</v>
      </c>
    </row>
    <row r="11" spans="2:8" ht="59.25" customHeight="1" x14ac:dyDescent="0.25">
      <c r="B11" s="82" t="s">
        <v>100</v>
      </c>
      <c r="C11" s="158">
        <v>0</v>
      </c>
      <c r="D11" s="159">
        <v>1327.22</v>
      </c>
      <c r="E11" s="150"/>
      <c r="F11" s="160">
        <v>0</v>
      </c>
      <c r="G11" s="161">
        <v>0</v>
      </c>
      <c r="H11" s="161">
        <f t="shared" si="1"/>
        <v>0</v>
      </c>
    </row>
    <row r="12" spans="2:8" ht="52.5" customHeight="1" x14ac:dyDescent="0.25">
      <c r="B12" s="87" t="s">
        <v>101</v>
      </c>
      <c r="C12" s="156">
        <v>0</v>
      </c>
      <c r="D12" s="157">
        <v>1327.22</v>
      </c>
      <c r="E12" s="152"/>
      <c r="F12" s="161">
        <v>0</v>
      </c>
      <c r="G12" s="161">
        <v>0</v>
      </c>
      <c r="H12" s="161">
        <f t="shared" si="1"/>
        <v>0</v>
      </c>
    </row>
    <row r="13" spans="2:8" ht="36" customHeight="1" x14ac:dyDescent="0.25">
      <c r="B13" s="82" t="s">
        <v>102</v>
      </c>
      <c r="C13" s="158">
        <v>493535.5</v>
      </c>
      <c r="D13" s="159">
        <v>704380.86</v>
      </c>
      <c r="E13" s="150"/>
      <c r="F13" s="112">
        <v>595021.07999999996</v>
      </c>
      <c r="G13" s="161">
        <f t="shared" si="0"/>
        <v>120.56297469989494</v>
      </c>
      <c r="H13" s="161">
        <f t="shared" si="1"/>
        <v>84.474339634952599</v>
      </c>
    </row>
    <row r="14" spans="2:8" ht="28.5" customHeight="1" x14ac:dyDescent="0.25">
      <c r="B14" s="88" t="s">
        <v>103</v>
      </c>
      <c r="C14" s="156">
        <v>493535.5</v>
      </c>
      <c r="D14" s="157">
        <v>704380.86</v>
      </c>
      <c r="E14" s="152"/>
      <c r="F14" s="162">
        <v>595021.07999999996</v>
      </c>
      <c r="G14" s="161">
        <f t="shared" si="0"/>
        <v>120.56297469989494</v>
      </c>
      <c r="H14" s="161">
        <f t="shared" si="1"/>
        <v>84.474339634952599</v>
      </c>
    </row>
    <row r="15" spans="2:8" ht="55.5" customHeight="1" x14ac:dyDescent="0.25">
      <c r="B15" s="82" t="s">
        <v>104</v>
      </c>
      <c r="C15" s="159">
        <v>176736.54</v>
      </c>
      <c r="D15" s="159">
        <v>116210</v>
      </c>
      <c r="E15" s="159">
        <v>37540.82</v>
      </c>
      <c r="F15" s="112">
        <v>152773.29</v>
      </c>
      <c r="G15" s="161">
        <f t="shared" si="0"/>
        <v>86.441258836457919</v>
      </c>
      <c r="H15" s="161">
        <f>F15/(D15+E15)*100</f>
        <v>99.364211520953191</v>
      </c>
    </row>
    <row r="16" spans="2:8" ht="46.5" customHeight="1" x14ac:dyDescent="0.25">
      <c r="B16" s="88" t="s">
        <v>105</v>
      </c>
      <c r="C16" s="157">
        <v>176736.54</v>
      </c>
      <c r="D16" s="157">
        <v>116210</v>
      </c>
      <c r="E16" s="157">
        <v>37540.82</v>
      </c>
      <c r="F16" s="113">
        <v>152773.29</v>
      </c>
      <c r="G16" s="161">
        <f t="shared" si="0"/>
        <v>86.441258836457919</v>
      </c>
      <c r="H16" s="161">
        <f>F16/(D16+E16)*100</f>
        <v>99.364211520953191</v>
      </c>
    </row>
    <row r="17" spans="2:8" ht="45" x14ac:dyDescent="0.25">
      <c r="B17" s="88" t="s">
        <v>105</v>
      </c>
      <c r="C17" s="156">
        <v>0</v>
      </c>
      <c r="D17" s="156">
        <v>995421.06</v>
      </c>
      <c r="E17" s="154"/>
      <c r="F17" s="161">
        <v>0</v>
      </c>
      <c r="G17" s="161">
        <v>0</v>
      </c>
      <c r="H17" s="161">
        <v>0</v>
      </c>
    </row>
    <row r="18" spans="2:8" ht="15.75" x14ac:dyDescent="0.25">
      <c r="B18" s="88"/>
      <c r="C18" s="153"/>
      <c r="D18" s="153"/>
      <c r="E18" s="154"/>
      <c r="F18" s="151"/>
      <c r="G18" s="151"/>
      <c r="H18" s="151"/>
    </row>
    <row r="19" spans="2:8" ht="33" customHeight="1" x14ac:dyDescent="0.25">
      <c r="B19" s="82" t="s">
        <v>107</v>
      </c>
      <c r="C19" s="153"/>
      <c r="D19" s="153"/>
      <c r="E19" s="154"/>
      <c r="F19" s="151"/>
      <c r="G19" s="151"/>
      <c r="H19" s="151"/>
    </row>
    <row r="20" spans="2:8" ht="31.5" x14ac:dyDescent="0.25">
      <c r="B20" s="82" t="s">
        <v>96</v>
      </c>
      <c r="C20" s="158">
        <v>35758.03</v>
      </c>
      <c r="D20" s="158">
        <v>35000</v>
      </c>
      <c r="E20" s="155"/>
      <c r="F20" s="160">
        <v>35390.51</v>
      </c>
      <c r="G20" s="151"/>
      <c r="H20" s="151"/>
    </row>
    <row r="21" spans="2:8" ht="15.75" x14ac:dyDescent="0.25">
      <c r="B21" s="87" t="s">
        <v>97</v>
      </c>
      <c r="C21" s="156">
        <v>35758.03</v>
      </c>
      <c r="D21" s="156">
        <v>35000</v>
      </c>
      <c r="E21" s="153"/>
      <c r="F21" s="161">
        <v>35390.51</v>
      </c>
      <c r="G21" s="161">
        <f>F21/C21*100</f>
        <v>98.972202887015882</v>
      </c>
      <c r="H21" s="161">
        <f>F21/D21*100</f>
        <v>101.11574285714286</v>
      </c>
    </row>
    <row r="22" spans="2:8" ht="54.75" customHeight="1" x14ac:dyDescent="0.25">
      <c r="B22" s="82" t="s">
        <v>98</v>
      </c>
      <c r="C22" s="156">
        <v>80937.759999999995</v>
      </c>
      <c r="D22" s="157">
        <v>78635.37</v>
      </c>
      <c r="E22" s="150"/>
      <c r="F22" s="160">
        <v>76004.460000000006</v>
      </c>
      <c r="G22" s="161">
        <f t="shared" ref="G22:G29" si="2">F22/C22*100</f>
        <v>93.904822668677781</v>
      </c>
      <c r="H22" s="161">
        <f t="shared" ref="H22:H27" si="3">F22/D22*100</f>
        <v>96.6542918282193</v>
      </c>
    </row>
    <row r="23" spans="2:8" ht="33.75" customHeight="1" x14ac:dyDescent="0.25">
      <c r="B23" s="87" t="s">
        <v>99</v>
      </c>
      <c r="C23" s="156">
        <v>80937.759999999995</v>
      </c>
      <c r="D23" s="157">
        <v>78635.37</v>
      </c>
      <c r="E23" s="152"/>
      <c r="F23" s="161">
        <v>76004.460000000006</v>
      </c>
      <c r="G23" s="161">
        <f t="shared" si="2"/>
        <v>93.904822668677781</v>
      </c>
      <c r="H23" s="161">
        <f t="shared" si="3"/>
        <v>96.6542918282193</v>
      </c>
    </row>
    <row r="24" spans="2:8" ht="42.75" customHeight="1" x14ac:dyDescent="0.25">
      <c r="B24" s="82" t="s">
        <v>100</v>
      </c>
      <c r="C24" s="156">
        <v>0</v>
      </c>
      <c r="D24" s="159">
        <v>1327.22</v>
      </c>
      <c r="E24" s="150"/>
      <c r="F24" s="161">
        <v>0</v>
      </c>
      <c r="G24" s="161">
        <v>0</v>
      </c>
      <c r="H24" s="161">
        <f t="shared" si="3"/>
        <v>0</v>
      </c>
    </row>
    <row r="25" spans="2:8" ht="38.25" customHeight="1" x14ac:dyDescent="0.25">
      <c r="B25" s="87" t="s">
        <v>101</v>
      </c>
      <c r="C25" s="156">
        <v>0</v>
      </c>
      <c r="D25" s="157">
        <v>1327.22</v>
      </c>
      <c r="E25" s="152"/>
      <c r="F25" s="161">
        <v>0</v>
      </c>
      <c r="G25" s="161">
        <v>0</v>
      </c>
      <c r="H25" s="161">
        <f t="shared" si="3"/>
        <v>0</v>
      </c>
    </row>
    <row r="26" spans="2:8" ht="33.75" customHeight="1" x14ac:dyDescent="0.25">
      <c r="B26" s="82" t="s">
        <v>102</v>
      </c>
      <c r="C26" s="156">
        <v>493535.5</v>
      </c>
      <c r="D26" s="159">
        <v>704380.86</v>
      </c>
      <c r="E26" s="150"/>
      <c r="F26" s="160">
        <v>595021.07999999996</v>
      </c>
      <c r="G26" s="161">
        <f t="shared" si="2"/>
        <v>120.56297469989494</v>
      </c>
      <c r="H26" s="161">
        <f t="shared" si="3"/>
        <v>84.474339634952599</v>
      </c>
    </row>
    <row r="27" spans="2:8" ht="26.25" customHeight="1" x14ac:dyDescent="0.25">
      <c r="B27" s="88" t="s">
        <v>103</v>
      </c>
      <c r="C27" s="156">
        <v>493535.5</v>
      </c>
      <c r="D27" s="157">
        <v>704380.86</v>
      </c>
      <c r="E27" s="152"/>
      <c r="F27" s="161">
        <v>595021.07999999996</v>
      </c>
      <c r="G27" s="161">
        <f t="shared" si="2"/>
        <v>120.56297469989494</v>
      </c>
      <c r="H27" s="161">
        <f t="shared" si="3"/>
        <v>84.474339634952599</v>
      </c>
    </row>
    <row r="28" spans="2:8" ht="51.75" customHeight="1" x14ac:dyDescent="0.25">
      <c r="B28" s="82" t="s">
        <v>104</v>
      </c>
      <c r="C28" s="159">
        <v>176736.54</v>
      </c>
      <c r="D28" s="158">
        <v>116210</v>
      </c>
      <c r="E28" s="158">
        <v>37540.82</v>
      </c>
      <c r="F28" s="160">
        <v>152773.29</v>
      </c>
      <c r="G28" s="161">
        <f t="shared" si="2"/>
        <v>86.441258836457919</v>
      </c>
      <c r="H28" s="161">
        <f>F28/(D28+E28)*100</f>
        <v>99.364211520953191</v>
      </c>
    </row>
    <row r="29" spans="2:8" ht="43.5" customHeight="1" x14ac:dyDescent="0.25">
      <c r="B29" s="88" t="s">
        <v>105</v>
      </c>
      <c r="C29" s="157">
        <v>176736.54</v>
      </c>
      <c r="D29" s="156">
        <v>116210</v>
      </c>
      <c r="E29" s="156">
        <v>37540.82</v>
      </c>
      <c r="F29" s="161">
        <v>152773.29</v>
      </c>
      <c r="G29" s="161">
        <f t="shared" si="2"/>
        <v>86.441258836457919</v>
      </c>
      <c r="H29" s="161">
        <f>F29/E29*100</f>
        <v>406.95245868364094</v>
      </c>
    </row>
    <row r="30" spans="2:8" ht="43.5" customHeight="1" x14ac:dyDescent="0.25">
      <c r="B30" s="88" t="s">
        <v>105</v>
      </c>
      <c r="C30" s="156">
        <v>0</v>
      </c>
      <c r="D30" s="156">
        <v>995421.06</v>
      </c>
      <c r="E30" s="153"/>
      <c r="F30" s="161">
        <v>0</v>
      </c>
      <c r="G30" s="161">
        <v>0</v>
      </c>
      <c r="H30" s="161">
        <v>0</v>
      </c>
    </row>
    <row r="31" spans="2:8" ht="15.75" x14ac:dyDescent="0.25">
      <c r="B31" s="87" t="s">
        <v>106</v>
      </c>
      <c r="C31" s="83"/>
      <c r="D31" s="153"/>
      <c r="E31" s="154"/>
      <c r="F31" s="151"/>
      <c r="G31" s="151"/>
      <c r="H31" s="151"/>
    </row>
    <row r="33" spans="2:7" x14ac:dyDescent="0.25">
      <c r="B33" s="186" t="s">
        <v>142</v>
      </c>
      <c r="C33" s="175"/>
      <c r="E33" t="s">
        <v>38</v>
      </c>
      <c r="G33" t="s">
        <v>39</v>
      </c>
    </row>
    <row r="34" spans="2:7" x14ac:dyDescent="0.25">
      <c r="B34" s="186" t="s">
        <v>143</v>
      </c>
      <c r="C34" s="175"/>
    </row>
    <row r="35" spans="2:7" x14ac:dyDescent="0.25">
      <c r="B35" s="186" t="s">
        <v>144</v>
      </c>
      <c r="C35" s="175"/>
    </row>
    <row r="36" spans="2:7" x14ac:dyDescent="0.25">
      <c r="B36" s="140"/>
      <c r="C36" s="140"/>
    </row>
  </sheetData>
  <mergeCells count="1">
    <mergeCell ref="B2:H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B33" sqref="B33:C35"/>
    </sheetView>
  </sheetViews>
  <sheetFormatPr defaultRowHeight="15" x14ac:dyDescent="0.25"/>
  <cols>
    <col min="2" max="2" width="18.42578125" customWidth="1"/>
    <col min="3" max="3" width="14" customWidth="1"/>
    <col min="4" max="4" width="13.85546875" customWidth="1"/>
    <col min="5" max="5" width="18.42578125" customWidth="1"/>
    <col min="6" max="6" width="13.5703125" customWidth="1"/>
    <col min="7" max="7" width="13.28515625" customWidth="1"/>
    <col min="8" max="8" width="15.7109375" customWidth="1"/>
    <col min="9" max="9" width="13.7109375" customWidth="1"/>
  </cols>
  <sheetData>
    <row r="2" spans="2:8" ht="15.75" x14ac:dyDescent="0.25">
      <c r="B2" s="206" t="s">
        <v>108</v>
      </c>
      <c r="C2" s="206"/>
      <c r="D2" s="206"/>
      <c r="E2" s="206"/>
      <c r="F2" s="206"/>
      <c r="G2" s="206"/>
      <c r="H2" s="206"/>
    </row>
    <row r="3" spans="2:8" ht="18" x14ac:dyDescent="0.25">
      <c r="B3" s="62"/>
      <c r="C3" s="62"/>
      <c r="D3" s="62"/>
      <c r="E3" s="62"/>
      <c r="F3" s="79"/>
      <c r="G3" s="79"/>
      <c r="H3" s="79"/>
    </row>
    <row r="4" spans="2:8" ht="38.25" x14ac:dyDescent="0.25">
      <c r="B4" s="89" t="s">
        <v>3</v>
      </c>
      <c r="C4" s="89" t="s">
        <v>93</v>
      </c>
      <c r="D4" s="89" t="s">
        <v>112</v>
      </c>
      <c r="E4" s="89" t="s">
        <v>111</v>
      </c>
      <c r="F4" s="89" t="s">
        <v>140</v>
      </c>
      <c r="G4" s="89" t="s">
        <v>7</v>
      </c>
      <c r="H4" s="89" t="s">
        <v>8</v>
      </c>
    </row>
    <row r="5" spans="2:8" x14ac:dyDescent="0.25">
      <c r="B5" s="89">
        <v>1</v>
      </c>
      <c r="C5" s="89">
        <v>2</v>
      </c>
      <c r="D5" s="89">
        <v>3</v>
      </c>
      <c r="E5" s="89">
        <v>4</v>
      </c>
      <c r="F5" s="89">
        <v>5</v>
      </c>
      <c r="G5" s="89" t="s">
        <v>9</v>
      </c>
      <c r="H5" s="89" t="s">
        <v>139</v>
      </c>
    </row>
    <row r="6" spans="2:8" x14ac:dyDescent="0.25">
      <c r="B6" s="90" t="s">
        <v>109</v>
      </c>
      <c r="C6" s="166">
        <v>773934.43</v>
      </c>
      <c r="D6" s="172">
        <v>935553.45</v>
      </c>
      <c r="E6" s="172">
        <v>37540.82</v>
      </c>
      <c r="F6" s="176">
        <v>865396.76</v>
      </c>
      <c r="G6" s="97"/>
      <c r="H6" s="97"/>
    </row>
    <row r="7" spans="2:8" ht="25.5" x14ac:dyDescent="0.25">
      <c r="B7" s="90" t="s">
        <v>96</v>
      </c>
      <c r="C7" s="167">
        <v>35758.03</v>
      </c>
      <c r="D7" s="168">
        <v>35000</v>
      </c>
      <c r="E7" s="168"/>
      <c r="F7" s="177">
        <v>37510.99</v>
      </c>
      <c r="G7" s="147">
        <f>F7/C7*100</f>
        <v>104.90228348709367</v>
      </c>
      <c r="H7" s="147">
        <f>F7/D7*100</f>
        <v>107.17425714285713</v>
      </c>
    </row>
    <row r="8" spans="2:8" x14ac:dyDescent="0.25">
      <c r="B8" s="92" t="s">
        <v>97</v>
      </c>
      <c r="C8" s="167">
        <v>35758.03</v>
      </c>
      <c r="D8" s="173">
        <v>35000</v>
      </c>
      <c r="E8" s="168"/>
      <c r="F8" s="177">
        <v>37510.99</v>
      </c>
      <c r="G8" s="147">
        <f>F8/C8*100</f>
        <v>104.90228348709367</v>
      </c>
      <c r="H8" s="147">
        <f t="shared" ref="H8:H14" si="0">F8/D8*100</f>
        <v>107.17425714285713</v>
      </c>
    </row>
    <row r="9" spans="2:8" ht="38.25" x14ac:dyDescent="0.25">
      <c r="B9" s="90" t="s">
        <v>98</v>
      </c>
      <c r="C9" s="167">
        <v>67889.53</v>
      </c>
      <c r="D9" s="168">
        <v>78635.37</v>
      </c>
      <c r="E9" s="168"/>
      <c r="F9" s="177">
        <v>80091.399999999994</v>
      </c>
      <c r="G9" s="147">
        <f>F9/C9*100</f>
        <v>117.97312486918085</v>
      </c>
      <c r="H9" s="147">
        <f t="shared" si="0"/>
        <v>101.85162224072958</v>
      </c>
    </row>
    <row r="10" spans="2:8" ht="41.25" customHeight="1" x14ac:dyDescent="0.25">
      <c r="B10" s="92" t="s">
        <v>99</v>
      </c>
      <c r="C10" s="167">
        <v>67889.53</v>
      </c>
      <c r="D10" s="173">
        <v>78635.37</v>
      </c>
      <c r="E10" s="168"/>
      <c r="F10" s="177">
        <v>80091.399999999994</v>
      </c>
      <c r="G10" s="147">
        <f>F10/C10*100</f>
        <v>117.97312486918085</v>
      </c>
      <c r="H10" s="147">
        <f t="shared" si="0"/>
        <v>101.85162224072958</v>
      </c>
    </row>
    <row r="11" spans="2:8" ht="29.25" customHeight="1" x14ac:dyDescent="0.25">
      <c r="B11" s="90" t="s">
        <v>100</v>
      </c>
      <c r="C11" s="167">
        <v>0</v>
      </c>
      <c r="D11" s="168">
        <v>1327.22</v>
      </c>
      <c r="E11" s="168"/>
      <c r="F11" s="177">
        <v>0</v>
      </c>
      <c r="G11" s="147">
        <v>0</v>
      </c>
      <c r="H11" s="147">
        <f t="shared" si="0"/>
        <v>0</v>
      </c>
    </row>
    <row r="12" spans="2:8" ht="42" customHeight="1" x14ac:dyDescent="0.25">
      <c r="B12" s="92" t="s">
        <v>101</v>
      </c>
      <c r="C12" s="167">
        <v>0</v>
      </c>
      <c r="D12" s="173">
        <v>1327.22</v>
      </c>
      <c r="E12" s="173"/>
      <c r="F12" s="147">
        <v>0</v>
      </c>
      <c r="G12" s="147">
        <v>0</v>
      </c>
      <c r="H12" s="147">
        <f t="shared" si="0"/>
        <v>0</v>
      </c>
    </row>
    <row r="13" spans="2:8" x14ac:dyDescent="0.25">
      <c r="B13" s="90" t="s">
        <v>102</v>
      </c>
      <c r="C13" s="166">
        <v>493535.5</v>
      </c>
      <c r="D13" s="168">
        <v>704380.86</v>
      </c>
      <c r="E13" s="168"/>
      <c r="F13" s="178">
        <v>595021.07999999996</v>
      </c>
      <c r="G13" s="147">
        <f>F13/C13*100</f>
        <v>120.56297469989494</v>
      </c>
      <c r="H13" s="147">
        <f t="shared" si="0"/>
        <v>84.474339634952599</v>
      </c>
    </row>
    <row r="14" spans="2:8" ht="30" customHeight="1" x14ac:dyDescent="0.25">
      <c r="B14" s="93" t="s">
        <v>103</v>
      </c>
      <c r="C14" s="166">
        <v>493535.5</v>
      </c>
      <c r="D14" s="173">
        <v>704380.86</v>
      </c>
      <c r="E14" s="168"/>
      <c r="F14" s="178">
        <v>595021.07999999996</v>
      </c>
      <c r="G14" s="147">
        <f>F14/C14*100</f>
        <v>120.56297469989494</v>
      </c>
      <c r="H14" s="147">
        <f t="shared" si="0"/>
        <v>84.474339634952599</v>
      </c>
    </row>
    <row r="15" spans="2:8" ht="38.25" customHeight="1" x14ac:dyDescent="0.25">
      <c r="B15" s="90" t="s">
        <v>104</v>
      </c>
      <c r="C15" s="168">
        <v>176736.54</v>
      </c>
      <c r="D15" s="168">
        <v>116210</v>
      </c>
      <c r="E15" s="168">
        <v>37540.82</v>
      </c>
      <c r="F15" s="177">
        <v>152773.29</v>
      </c>
      <c r="G15" s="147">
        <f>F15/C15*100</f>
        <v>86.441258836457919</v>
      </c>
      <c r="H15" s="147">
        <f>F15/(D15+E15)*100</f>
        <v>99.364211520953191</v>
      </c>
    </row>
    <row r="16" spans="2:8" ht="42" customHeight="1" x14ac:dyDescent="0.25">
      <c r="B16" s="93" t="s">
        <v>105</v>
      </c>
      <c r="C16" s="168">
        <v>176736.54</v>
      </c>
      <c r="D16" s="173">
        <v>116210</v>
      </c>
      <c r="E16" s="168">
        <v>37540.82</v>
      </c>
      <c r="F16" s="177">
        <v>152773.29</v>
      </c>
      <c r="G16" s="147">
        <f>F16/C16*100</f>
        <v>86.441258836457919</v>
      </c>
      <c r="H16" s="147">
        <f>F16/(D16+E16)*100</f>
        <v>99.364211520953191</v>
      </c>
    </row>
    <row r="17" spans="1:8" ht="42" customHeight="1" x14ac:dyDescent="0.25">
      <c r="B17" s="93" t="s">
        <v>105</v>
      </c>
      <c r="C17" s="168">
        <v>0</v>
      </c>
      <c r="D17" s="173">
        <v>995421.06</v>
      </c>
      <c r="E17" s="164"/>
      <c r="F17" s="177">
        <v>0</v>
      </c>
      <c r="G17" s="147"/>
      <c r="H17" s="147">
        <f>F17/D17*100</f>
        <v>0</v>
      </c>
    </row>
    <row r="18" spans="1:8" x14ac:dyDescent="0.25">
      <c r="B18" s="93"/>
      <c r="C18" s="165"/>
      <c r="D18" s="173"/>
      <c r="E18" s="165"/>
      <c r="F18" s="147"/>
      <c r="G18" s="147"/>
      <c r="H18" s="147"/>
    </row>
    <row r="19" spans="1:8" x14ac:dyDescent="0.25">
      <c r="B19" s="90" t="s">
        <v>110</v>
      </c>
      <c r="C19" s="166">
        <v>786967.83</v>
      </c>
      <c r="D19" s="168">
        <v>935553.45</v>
      </c>
      <c r="E19" s="166">
        <v>37540.82</v>
      </c>
      <c r="F19" s="176">
        <v>859189.34</v>
      </c>
      <c r="G19" s="180"/>
      <c r="H19" s="180"/>
    </row>
    <row r="20" spans="1:8" ht="25.5" x14ac:dyDescent="0.25">
      <c r="B20" s="90" t="s">
        <v>96</v>
      </c>
      <c r="C20" s="166">
        <v>35758.03</v>
      </c>
      <c r="D20" s="166">
        <v>35000</v>
      </c>
      <c r="E20" s="163"/>
      <c r="F20" s="177">
        <v>35390.51</v>
      </c>
      <c r="G20" s="147">
        <f>F20/C20*100</f>
        <v>98.972202887015882</v>
      </c>
      <c r="H20" s="147">
        <f>F20/D20*100</f>
        <v>101.11574285714286</v>
      </c>
    </row>
    <row r="21" spans="1:8" ht="27.75" customHeight="1" x14ac:dyDescent="0.25">
      <c r="B21" s="92" t="s">
        <v>97</v>
      </c>
      <c r="C21" s="167">
        <v>35758.03</v>
      </c>
      <c r="D21" s="167">
        <v>35000</v>
      </c>
      <c r="E21" s="163"/>
      <c r="F21" s="177">
        <v>35390.51</v>
      </c>
      <c r="G21" s="147">
        <f t="shared" ref="G21:G29" si="1">F21/C21*100</f>
        <v>98.972202887015882</v>
      </c>
      <c r="H21" s="147">
        <f t="shared" ref="H21:H27" si="2">F21/D21*100</f>
        <v>101.11574285714286</v>
      </c>
    </row>
    <row r="22" spans="1:8" ht="46.5" customHeight="1" x14ac:dyDescent="0.25">
      <c r="B22" s="90" t="s">
        <v>98</v>
      </c>
      <c r="C22" s="166">
        <v>80937.759999999995</v>
      </c>
      <c r="D22" s="168">
        <v>78635.37</v>
      </c>
      <c r="E22" s="164"/>
      <c r="F22" s="177">
        <v>76004.460000000006</v>
      </c>
      <c r="G22" s="147">
        <f t="shared" si="1"/>
        <v>93.904822668677781</v>
      </c>
      <c r="H22" s="147">
        <f t="shared" si="2"/>
        <v>96.6542918282193</v>
      </c>
    </row>
    <row r="23" spans="1:8" ht="29.25" customHeight="1" x14ac:dyDescent="0.25">
      <c r="B23" s="92" t="s">
        <v>99</v>
      </c>
      <c r="C23" s="166">
        <v>80937.759999999995</v>
      </c>
      <c r="D23" s="173">
        <v>78635.37</v>
      </c>
      <c r="E23" s="164"/>
      <c r="F23" s="177">
        <v>76004.460000000006</v>
      </c>
      <c r="G23" s="147">
        <f t="shared" si="1"/>
        <v>93.904822668677781</v>
      </c>
      <c r="H23" s="147">
        <f t="shared" si="2"/>
        <v>96.6542918282193</v>
      </c>
    </row>
    <row r="24" spans="1:8" ht="24.75" customHeight="1" x14ac:dyDescent="0.25">
      <c r="B24" s="90" t="s">
        <v>100</v>
      </c>
      <c r="C24" s="167">
        <v>0</v>
      </c>
      <c r="D24" s="168">
        <v>1327.22</v>
      </c>
      <c r="E24" s="164"/>
      <c r="F24" s="147">
        <v>0</v>
      </c>
      <c r="G24" s="147">
        <v>0</v>
      </c>
      <c r="H24" s="147">
        <f t="shared" si="2"/>
        <v>0</v>
      </c>
    </row>
    <row r="25" spans="1:8" ht="25.5" customHeight="1" x14ac:dyDescent="0.25">
      <c r="B25" s="92" t="s">
        <v>101</v>
      </c>
      <c r="C25" s="167">
        <v>0</v>
      </c>
      <c r="D25" s="173">
        <v>1327.22</v>
      </c>
      <c r="E25" s="165"/>
      <c r="F25" s="147">
        <v>0</v>
      </c>
      <c r="G25" s="147">
        <v>0</v>
      </c>
      <c r="H25" s="147">
        <f t="shared" si="2"/>
        <v>0</v>
      </c>
    </row>
    <row r="26" spans="1:8" ht="24" customHeight="1" x14ac:dyDescent="0.25">
      <c r="B26" s="90" t="s">
        <v>102</v>
      </c>
      <c r="C26" s="166">
        <v>493535.5</v>
      </c>
      <c r="D26" s="168">
        <v>704380.86</v>
      </c>
      <c r="E26" s="164"/>
      <c r="F26" s="177">
        <v>595021.07999999996</v>
      </c>
      <c r="G26" s="147">
        <f t="shared" si="1"/>
        <v>120.56297469989494</v>
      </c>
      <c r="H26" s="147">
        <f t="shared" si="2"/>
        <v>84.474339634952599</v>
      </c>
    </row>
    <row r="27" spans="1:8" ht="18.75" customHeight="1" x14ac:dyDescent="0.25">
      <c r="B27" s="93" t="s">
        <v>103</v>
      </c>
      <c r="C27" s="166">
        <v>493535.5</v>
      </c>
      <c r="D27" s="173">
        <v>704380.86</v>
      </c>
      <c r="E27" s="164"/>
      <c r="F27" s="177">
        <v>595021.07999999996</v>
      </c>
      <c r="G27" s="147">
        <f t="shared" si="1"/>
        <v>120.56297469989494</v>
      </c>
      <c r="H27" s="147">
        <f t="shared" si="2"/>
        <v>84.474339634952599</v>
      </c>
    </row>
    <row r="28" spans="1:8" ht="37.5" customHeight="1" x14ac:dyDescent="0.25">
      <c r="B28" s="90" t="s">
        <v>104</v>
      </c>
      <c r="C28" s="166">
        <v>176736.54</v>
      </c>
      <c r="D28" s="166">
        <v>116210</v>
      </c>
      <c r="E28" s="166">
        <v>37540.82</v>
      </c>
      <c r="F28" s="177">
        <v>152773.29</v>
      </c>
      <c r="G28" s="147">
        <f t="shared" si="1"/>
        <v>86.441258836457919</v>
      </c>
      <c r="H28" s="147">
        <f>F28/(D28+E28)*100</f>
        <v>99.364211520953191</v>
      </c>
    </row>
    <row r="29" spans="1:8" ht="36.75" customHeight="1" x14ac:dyDescent="0.25">
      <c r="B29" s="169" t="s">
        <v>105</v>
      </c>
      <c r="C29" s="171">
        <v>176736.54</v>
      </c>
      <c r="D29" s="174">
        <v>116210</v>
      </c>
      <c r="E29" s="170"/>
      <c r="F29" s="179">
        <v>152773.29</v>
      </c>
      <c r="G29" s="147">
        <f t="shared" si="1"/>
        <v>86.441258836457919</v>
      </c>
      <c r="H29" s="181">
        <f>F29/D29*100</f>
        <v>131.46311849238447</v>
      </c>
    </row>
    <row r="30" spans="1:8" ht="36.75" customHeight="1" x14ac:dyDescent="0.25">
      <c r="A30" s="91"/>
      <c r="B30" s="93" t="s">
        <v>105</v>
      </c>
      <c r="C30" s="166">
        <v>0</v>
      </c>
      <c r="D30" s="167">
        <v>995421.06</v>
      </c>
      <c r="E30" s="163"/>
      <c r="F30" s="177">
        <v>0</v>
      </c>
      <c r="G30" s="147">
        <v>0</v>
      </c>
      <c r="H30" s="181">
        <f>F30/D30*100</f>
        <v>0</v>
      </c>
    </row>
    <row r="31" spans="1:8" x14ac:dyDescent="0.25">
      <c r="D31" s="175"/>
    </row>
    <row r="33" spans="2:6" x14ac:dyDescent="0.25">
      <c r="B33" s="186" t="s">
        <v>142</v>
      </c>
      <c r="C33" s="175"/>
      <c r="D33" t="s">
        <v>38</v>
      </c>
      <c r="F33" t="s">
        <v>39</v>
      </c>
    </row>
    <row r="34" spans="2:6" x14ac:dyDescent="0.25">
      <c r="B34" s="186" t="s">
        <v>143</v>
      </c>
      <c r="C34" s="175"/>
    </row>
    <row r="35" spans="2:6" x14ac:dyDescent="0.25">
      <c r="B35" s="186" t="s">
        <v>144</v>
      </c>
      <c r="C35" s="175"/>
    </row>
    <row r="36" spans="2:6" x14ac:dyDescent="0.25">
      <c r="B36" s="140"/>
      <c r="C36" s="140"/>
    </row>
  </sheetData>
  <mergeCells count="1">
    <mergeCell ref="B2:H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topLeftCell="A13" workbookViewId="0">
      <selection activeCell="B27" sqref="B27"/>
    </sheetView>
  </sheetViews>
  <sheetFormatPr defaultRowHeight="15" x14ac:dyDescent="0.25"/>
  <cols>
    <col min="7" max="7" width="11.85546875" customWidth="1"/>
    <col min="8" max="8" width="14" customWidth="1"/>
    <col min="9" max="10" width="13.42578125" customWidth="1"/>
    <col min="11" max="11" width="11.5703125" customWidth="1"/>
  </cols>
  <sheetData>
    <row r="1" spans="2:12" ht="15.75" x14ac:dyDescent="0.25">
      <c r="B1" s="206" t="s">
        <v>77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2:12" ht="18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12" ht="15.75" x14ac:dyDescent="0.25">
      <c r="B3" s="206" t="s">
        <v>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2:12" ht="18" x14ac:dyDescent="0.25">
      <c r="B4" s="222"/>
      <c r="C4" s="222"/>
      <c r="D4" s="222"/>
      <c r="E4" s="62"/>
      <c r="F4" s="62"/>
      <c r="G4" s="62"/>
      <c r="H4" s="62"/>
      <c r="I4" s="62"/>
      <c r="J4" s="79"/>
      <c r="K4" s="79"/>
    </row>
    <row r="5" spans="2:12" ht="15.75" x14ac:dyDescent="0.25">
      <c r="B5" s="206" t="s">
        <v>78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2:12" ht="15.75" x14ac:dyDescent="0.25">
      <c r="B6" s="63"/>
      <c r="C6" s="59"/>
      <c r="D6" s="59"/>
      <c r="E6" s="59"/>
      <c r="F6" s="59"/>
      <c r="G6" s="59"/>
      <c r="H6" s="59"/>
      <c r="I6" s="59"/>
      <c r="J6" s="59"/>
      <c r="K6" s="59"/>
    </row>
    <row r="7" spans="2:12" x14ac:dyDescent="0.25">
      <c r="B7" s="221" t="s">
        <v>79</v>
      </c>
      <c r="C7" s="221"/>
      <c r="D7" s="221"/>
      <c r="E7" s="221"/>
      <c r="F7" s="221"/>
      <c r="G7" s="70"/>
      <c r="H7" s="70"/>
      <c r="I7" s="70"/>
      <c r="J7" s="70"/>
      <c r="K7" s="80"/>
    </row>
    <row r="8" spans="2:12" ht="51" x14ac:dyDescent="0.25">
      <c r="B8" s="209" t="s">
        <v>3</v>
      </c>
      <c r="C8" s="210"/>
      <c r="D8" s="210"/>
      <c r="E8" s="210"/>
      <c r="F8" s="211"/>
      <c r="G8" s="71" t="s">
        <v>93</v>
      </c>
      <c r="H8" s="76" t="s">
        <v>141</v>
      </c>
      <c r="I8" s="76" t="s">
        <v>111</v>
      </c>
      <c r="J8" s="71" t="s">
        <v>140</v>
      </c>
      <c r="K8" s="76" t="s">
        <v>7</v>
      </c>
      <c r="L8" s="76" t="s">
        <v>8</v>
      </c>
    </row>
    <row r="9" spans="2:12" x14ac:dyDescent="0.25">
      <c r="B9" s="212">
        <v>1</v>
      </c>
      <c r="C9" s="212"/>
      <c r="D9" s="212"/>
      <c r="E9" s="212"/>
      <c r="F9" s="213"/>
      <c r="G9" s="72">
        <v>2</v>
      </c>
      <c r="H9" s="77">
        <v>3</v>
      </c>
      <c r="I9" s="77">
        <v>4</v>
      </c>
      <c r="J9" s="77">
        <v>5</v>
      </c>
      <c r="K9" s="77" t="s">
        <v>9</v>
      </c>
      <c r="L9" s="77" t="s">
        <v>139</v>
      </c>
    </row>
    <row r="10" spans="2:12" x14ac:dyDescent="0.25">
      <c r="B10" s="223" t="s">
        <v>80</v>
      </c>
      <c r="C10" s="208"/>
      <c r="D10" s="208"/>
      <c r="E10" s="208"/>
      <c r="F10" s="224"/>
      <c r="G10" s="183">
        <v>773934.43</v>
      </c>
      <c r="H10" s="183">
        <v>935553.45</v>
      </c>
      <c r="I10" s="183">
        <v>37540.82</v>
      </c>
      <c r="J10" s="183">
        <v>865396.76</v>
      </c>
      <c r="K10" s="182"/>
      <c r="L10" s="182"/>
    </row>
    <row r="11" spans="2:12" x14ac:dyDescent="0.25">
      <c r="B11" s="214" t="s">
        <v>81</v>
      </c>
      <c r="C11" s="217"/>
      <c r="D11" s="217"/>
      <c r="E11" s="217"/>
      <c r="F11" s="225"/>
      <c r="G11" s="183">
        <v>773934.43</v>
      </c>
      <c r="H11" s="183">
        <v>935553.45</v>
      </c>
      <c r="I11" s="183">
        <v>37540.82</v>
      </c>
      <c r="J11" s="183">
        <v>865396.76</v>
      </c>
      <c r="K11" s="184">
        <f>J11/G11*100</f>
        <v>111.81783965858709</v>
      </c>
      <c r="L11" s="184">
        <f t="shared" ref="L11:L15" si="0">J11/I11*100</f>
        <v>2305.2153895413044</v>
      </c>
    </row>
    <row r="12" spans="2:12" x14ac:dyDescent="0.25">
      <c r="B12" s="226" t="s">
        <v>82</v>
      </c>
      <c r="C12" s="225"/>
      <c r="D12" s="225"/>
      <c r="E12" s="225"/>
      <c r="F12" s="225"/>
      <c r="G12" s="183">
        <v>0</v>
      </c>
      <c r="H12" s="183">
        <v>0</v>
      </c>
      <c r="I12" s="183">
        <v>0</v>
      </c>
      <c r="J12" s="183">
        <v>0</v>
      </c>
      <c r="K12" s="184">
        <v>0</v>
      </c>
      <c r="L12" s="184">
        <v>0</v>
      </c>
    </row>
    <row r="13" spans="2:12" x14ac:dyDescent="0.25">
      <c r="B13" s="64" t="s">
        <v>83</v>
      </c>
      <c r="C13" s="67"/>
      <c r="D13" s="67"/>
      <c r="E13" s="67"/>
      <c r="F13" s="67"/>
      <c r="G13" s="184">
        <f>(G14+G15)</f>
        <v>786967.83</v>
      </c>
      <c r="H13" s="184">
        <v>935553.45</v>
      </c>
      <c r="I13" s="184">
        <f>(I14+I15)</f>
        <v>37540.82</v>
      </c>
      <c r="J13" s="184">
        <f>(J14+J15)</f>
        <v>859189.34</v>
      </c>
      <c r="K13" s="184"/>
      <c r="L13" s="184"/>
    </row>
    <row r="14" spans="2:12" x14ac:dyDescent="0.25">
      <c r="B14" s="227" t="s">
        <v>84</v>
      </c>
      <c r="C14" s="217"/>
      <c r="D14" s="217"/>
      <c r="E14" s="217"/>
      <c r="F14" s="217"/>
      <c r="G14" s="183">
        <v>721482.5</v>
      </c>
      <c r="H14" s="184">
        <v>909328.99</v>
      </c>
      <c r="I14" s="183">
        <v>25778.38</v>
      </c>
      <c r="J14" s="183">
        <v>830122.71</v>
      </c>
      <c r="K14" s="184">
        <f>J14/(H14+I14)*100</f>
        <v>88.772983363397088</v>
      </c>
      <c r="L14" s="184">
        <f t="shared" si="0"/>
        <v>3220.228385181691</v>
      </c>
    </row>
    <row r="15" spans="2:12" x14ac:dyDescent="0.25">
      <c r="B15" s="226" t="s">
        <v>85</v>
      </c>
      <c r="C15" s="225"/>
      <c r="D15" s="225"/>
      <c r="E15" s="225"/>
      <c r="F15" s="225"/>
      <c r="G15" s="183">
        <v>65485.33</v>
      </c>
      <c r="H15" s="183">
        <v>26224.46</v>
      </c>
      <c r="I15" s="183">
        <v>11762.44</v>
      </c>
      <c r="J15" s="183">
        <v>29066.63</v>
      </c>
      <c r="K15" s="184">
        <f>J15/(H15+I15)*100</f>
        <v>76.517509983704912</v>
      </c>
      <c r="L15" s="184">
        <f t="shared" si="0"/>
        <v>247.11394914660562</v>
      </c>
    </row>
    <row r="16" spans="2:12" x14ac:dyDescent="0.25">
      <c r="B16" s="207" t="s">
        <v>86</v>
      </c>
      <c r="C16" s="208"/>
      <c r="D16" s="208"/>
      <c r="E16" s="208"/>
      <c r="F16" s="208"/>
      <c r="G16" s="184">
        <v>-13033.4</v>
      </c>
      <c r="H16" s="184">
        <v>0</v>
      </c>
      <c r="I16" s="184">
        <v>0</v>
      </c>
      <c r="J16" s="185">
        <v>6207.42</v>
      </c>
      <c r="K16" s="182"/>
      <c r="L16" s="182"/>
    </row>
    <row r="17" spans="2:12" ht="18" x14ac:dyDescent="0.25">
      <c r="B17" s="62"/>
      <c r="C17" s="68"/>
      <c r="D17" s="68"/>
      <c r="E17" s="68"/>
      <c r="F17" s="68"/>
      <c r="G17" s="68"/>
      <c r="H17" s="68"/>
      <c r="I17" s="78"/>
      <c r="J17" s="78"/>
      <c r="K17" s="78"/>
      <c r="L17" s="78"/>
    </row>
    <row r="18" spans="2:12" ht="18" x14ac:dyDescent="0.25">
      <c r="B18" s="221" t="s">
        <v>87</v>
      </c>
      <c r="C18" s="221"/>
      <c r="D18" s="221"/>
      <c r="E18" s="221"/>
      <c r="F18" s="221"/>
      <c r="G18" s="68"/>
      <c r="H18" s="68"/>
      <c r="I18" s="78"/>
      <c r="J18" s="78"/>
      <c r="K18" s="78"/>
      <c r="L18" s="78"/>
    </row>
    <row r="19" spans="2:12" ht="51" x14ac:dyDescent="0.25">
      <c r="B19" s="209" t="s">
        <v>3</v>
      </c>
      <c r="C19" s="210"/>
      <c r="D19" s="210"/>
      <c r="E19" s="210"/>
      <c r="F19" s="211"/>
      <c r="G19" s="71" t="s">
        <v>4</v>
      </c>
      <c r="H19" s="76" t="s">
        <v>5</v>
      </c>
      <c r="I19" s="76" t="s">
        <v>6</v>
      </c>
      <c r="J19" s="71" t="s">
        <v>92</v>
      </c>
      <c r="K19" s="76" t="s">
        <v>7</v>
      </c>
      <c r="L19" s="76" t="s">
        <v>8</v>
      </c>
    </row>
    <row r="20" spans="2:12" x14ac:dyDescent="0.25">
      <c r="B20" s="212">
        <v>1</v>
      </c>
      <c r="C20" s="212"/>
      <c r="D20" s="212"/>
      <c r="E20" s="212"/>
      <c r="F20" s="213"/>
      <c r="G20" s="72">
        <v>2</v>
      </c>
      <c r="H20" s="77">
        <v>3</v>
      </c>
      <c r="I20" s="77">
        <v>4</v>
      </c>
      <c r="J20" s="77">
        <v>5</v>
      </c>
      <c r="K20" s="77" t="s">
        <v>9</v>
      </c>
      <c r="L20" s="77" t="s">
        <v>10</v>
      </c>
    </row>
    <row r="21" spans="2:12" ht="27.75" customHeight="1" x14ac:dyDescent="0.25">
      <c r="B21" s="214" t="s">
        <v>88</v>
      </c>
      <c r="C21" s="215"/>
      <c r="D21" s="215"/>
      <c r="E21" s="215"/>
      <c r="F21" s="216"/>
      <c r="G21" s="73"/>
      <c r="H21" s="73"/>
      <c r="I21" s="73"/>
      <c r="J21" s="73"/>
      <c r="K21" s="73"/>
      <c r="L21" s="73"/>
    </row>
    <row r="22" spans="2:12" ht="27" customHeight="1" x14ac:dyDescent="0.25">
      <c r="B22" s="214" t="s">
        <v>87</v>
      </c>
      <c r="C22" s="217"/>
      <c r="D22" s="217"/>
      <c r="E22" s="217"/>
      <c r="F22" s="217"/>
      <c r="G22" s="73"/>
      <c r="H22" s="73"/>
      <c r="I22" s="73"/>
      <c r="J22" s="73"/>
      <c r="K22" s="73"/>
      <c r="L22" s="73"/>
    </row>
    <row r="23" spans="2:12" ht="30.75" customHeight="1" x14ac:dyDescent="0.25">
      <c r="B23" s="218" t="s">
        <v>89</v>
      </c>
      <c r="C23" s="219"/>
      <c r="D23" s="219"/>
      <c r="E23" s="219"/>
      <c r="F23" s="220"/>
      <c r="G23" s="74"/>
      <c r="H23" s="74"/>
      <c r="I23" s="74"/>
      <c r="J23" s="74"/>
      <c r="K23" s="74"/>
      <c r="L23" s="74"/>
    </row>
    <row r="24" spans="2:12" ht="28.5" customHeight="1" x14ac:dyDescent="0.25">
      <c r="B24" s="218" t="s">
        <v>90</v>
      </c>
      <c r="C24" s="219"/>
      <c r="D24" s="219"/>
      <c r="E24" s="219"/>
      <c r="F24" s="220"/>
      <c r="G24" s="74"/>
      <c r="H24" s="74"/>
      <c r="I24" s="74"/>
      <c r="J24" s="74"/>
      <c r="K24" s="74"/>
      <c r="L24" s="74"/>
    </row>
    <row r="25" spans="2:12" ht="24.75" customHeight="1" x14ac:dyDescent="0.25">
      <c r="B25" s="207" t="s">
        <v>91</v>
      </c>
      <c r="C25" s="208"/>
      <c r="D25" s="208"/>
      <c r="E25" s="208"/>
      <c r="F25" s="208"/>
      <c r="G25" s="74"/>
      <c r="H25" s="74"/>
      <c r="I25" s="74"/>
      <c r="J25" s="74"/>
      <c r="K25" s="74"/>
      <c r="L25" s="74"/>
    </row>
    <row r="26" spans="2:12" ht="15.75" x14ac:dyDescent="0.25">
      <c r="B26" s="65"/>
      <c r="C26" s="69"/>
      <c r="D26" s="69"/>
      <c r="E26" s="69"/>
      <c r="F26" s="69"/>
      <c r="G26" s="75"/>
      <c r="H26" s="75"/>
      <c r="I26" s="75"/>
      <c r="J26" s="75"/>
      <c r="K26" s="75"/>
    </row>
    <row r="27" spans="2:12" x14ac:dyDescent="0.25">
      <c r="B27" s="186" t="s">
        <v>142</v>
      </c>
      <c r="C27" s="175"/>
      <c r="D27" s="175"/>
      <c r="G27" t="s">
        <v>38</v>
      </c>
      <c r="J27" t="s">
        <v>39</v>
      </c>
    </row>
    <row r="28" spans="2:12" x14ac:dyDescent="0.25">
      <c r="B28" s="186" t="s">
        <v>143</v>
      </c>
      <c r="C28" s="175"/>
      <c r="D28" s="175"/>
    </row>
    <row r="29" spans="2:12" x14ac:dyDescent="0.25">
      <c r="B29" s="186" t="s">
        <v>144</v>
      </c>
      <c r="C29" s="175"/>
      <c r="D29" s="175"/>
    </row>
  </sheetData>
  <mergeCells count="21">
    <mergeCell ref="B18:F18"/>
    <mergeCell ref="B1:L1"/>
    <mergeCell ref="B3:L3"/>
    <mergeCell ref="B4:D4"/>
    <mergeCell ref="B5:L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  <mergeCell ref="B25:F25"/>
    <mergeCell ref="B19:F19"/>
    <mergeCell ref="B20:F20"/>
    <mergeCell ref="B21:F21"/>
    <mergeCell ref="B22:F22"/>
    <mergeCell ref="B23:F23"/>
    <mergeCell ref="B24:F2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I. OPĆI DIO</vt:lpstr>
      <vt:lpstr>II. POSEBNI DIO</vt:lpstr>
      <vt:lpstr>Rashodi i prihodi prema izvoru</vt:lpstr>
      <vt:lpstr>Račun fin prema izvorima f</vt:lpstr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UD-RACUN</dc:creator>
  <cp:lastModifiedBy>zbornica</cp:lastModifiedBy>
  <cp:lastPrinted>2025-04-09T08:36:08Z</cp:lastPrinted>
  <dcterms:created xsi:type="dcterms:W3CDTF">2023-09-18T07:06:32Z</dcterms:created>
  <dcterms:modified xsi:type="dcterms:W3CDTF">2026-02-18T11:34:46Z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